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ambronerov\Documents\ARCHIVOS NUEVOS\HISTORIAL 2022\PAO, 2022\PLANTILLAS MODELO\ACTUALES\"/>
    </mc:Choice>
  </mc:AlternateContent>
  <bookViews>
    <workbookView xWindow="0" yWindow="0" windowWidth="20496" windowHeight="7656" firstSheet="2" activeTab="4"/>
  </bookViews>
  <sheets>
    <sheet name="Clasif Economico" sheetId="10" r:id="rId1"/>
    <sheet name="CLASIFICADOR DEL GASTO" sheetId="13" r:id="rId2"/>
    <sheet name="Clasif Ingresos" sheetId="3" r:id="rId3"/>
    <sheet name="Base Datos" sheetId="4" r:id="rId4"/>
    <sheet name="Planes" sheetId="9" r:id="rId5"/>
    <sheet name="Materiales, insumos" sheetId="14" r:id="rId6"/>
    <sheet name="T.H" sheetId="6" r:id="rId7"/>
    <sheet name="T.I" sheetId="15" r:id="rId8"/>
    <sheet name="Plantilla Trabajo" sheetId="1" r:id="rId9"/>
  </sheets>
  <externalReferences>
    <externalReference r:id="rId10"/>
    <externalReference r:id="rId11"/>
  </externalReferences>
  <definedNames>
    <definedName name="Encargados">'[1]Base Datos'!$B$89:$B$109</definedName>
    <definedName name="Unidades">'[1]Base Datos'!$A$89:$A$109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6" i="14" l="1"/>
  <c r="C48" i="15"/>
  <c r="B48" i="15"/>
  <c r="C47" i="15"/>
  <c r="B47" i="15"/>
  <c r="C46" i="15"/>
  <c r="B46" i="15"/>
  <c r="C45" i="15"/>
  <c r="F40" i="15"/>
  <c r="F39" i="15"/>
  <c r="F38" i="15"/>
  <c r="F37" i="15"/>
  <c r="F36" i="15"/>
  <c r="F35" i="15"/>
  <c r="F41" i="15" s="1"/>
  <c r="F48" i="15" s="1"/>
  <c r="F29" i="15"/>
  <c r="F28" i="15"/>
  <c r="F27" i="15"/>
  <c r="F26" i="15"/>
  <c r="F24" i="15"/>
  <c r="F23" i="15"/>
  <c r="F30" i="15" s="1"/>
  <c r="F47" i="15" s="1"/>
  <c r="F18" i="15"/>
  <c r="F17" i="15"/>
  <c r="F16" i="15"/>
  <c r="F15" i="15"/>
  <c r="F19" i="15" s="1"/>
  <c r="F46" i="15" s="1"/>
  <c r="F9" i="15"/>
  <c r="F8" i="15"/>
  <c r="F7" i="15"/>
  <c r="F6" i="15"/>
  <c r="F5" i="15"/>
  <c r="F10" i="15" s="1"/>
  <c r="F45" i="15" s="1"/>
  <c r="F49" i="15" s="1"/>
  <c r="C3" i="15"/>
  <c r="B45" i="15" s="1"/>
  <c r="D494" i="14"/>
  <c r="D490" i="14"/>
  <c r="C490" i="14"/>
  <c r="B490" i="14"/>
  <c r="D484" i="14"/>
  <c r="E481" i="14"/>
  <c r="E477" i="14"/>
  <c r="E476" i="14" s="1"/>
  <c r="E484" i="14" s="1"/>
  <c r="E471" i="14"/>
  <c r="D449" i="14"/>
  <c r="D443" i="14"/>
  <c r="D422" i="14"/>
  <c r="E421" i="14" s="1"/>
  <c r="D414" i="14"/>
  <c r="D408" i="14"/>
  <c r="E405" i="14"/>
  <c r="D396" i="14"/>
  <c r="D395" i="14"/>
  <c r="D391" i="14"/>
  <c r="F388" i="14"/>
  <c r="D381" i="14"/>
  <c r="D378" i="14"/>
  <c r="D377" i="14"/>
  <c r="E358" i="14"/>
  <c r="E357" i="14"/>
  <c r="F354" i="14" s="1"/>
  <c r="E356" i="14"/>
  <c r="E355" i="14"/>
  <c r="E352" i="14"/>
  <c r="E351" i="14"/>
  <c r="E350" i="14"/>
  <c r="E349" i="14"/>
  <c r="E348" i="14"/>
  <c r="E347" i="14"/>
  <c r="E346" i="14"/>
  <c r="E345" i="14"/>
  <c r="E344" i="14"/>
  <c r="E343" i="14"/>
  <c r="E342" i="14"/>
  <c r="E341" i="14"/>
  <c r="F340" i="14"/>
  <c r="D469" i="14" s="1"/>
  <c r="F337" i="14"/>
  <c r="D337" i="14"/>
  <c r="E336" i="14"/>
  <c r="E335" i="14"/>
  <c r="E334" i="14"/>
  <c r="E333" i="14"/>
  <c r="E332" i="14"/>
  <c r="E331" i="14"/>
  <c r="F328" i="14" s="1"/>
  <c r="D468" i="14" s="1"/>
  <c r="E330" i="14"/>
  <c r="E329" i="14"/>
  <c r="E326" i="14"/>
  <c r="E325" i="14"/>
  <c r="E324" i="14"/>
  <c r="E323" i="14"/>
  <c r="E322" i="14"/>
  <c r="F320" i="14" s="1"/>
  <c r="D467" i="14" s="1"/>
  <c r="E321" i="14"/>
  <c r="E318" i="14"/>
  <c r="E317" i="14"/>
  <c r="E316" i="14"/>
  <c r="E315" i="14"/>
  <c r="E314" i="14"/>
  <c r="F313" i="14"/>
  <c r="D466" i="14" s="1"/>
  <c r="D313" i="14"/>
  <c r="E311" i="14"/>
  <c r="E310" i="14"/>
  <c r="E309" i="14"/>
  <c r="F306" i="14" s="1"/>
  <c r="D465" i="14" s="1"/>
  <c r="E308" i="14"/>
  <c r="E307" i="14"/>
  <c r="E304" i="14"/>
  <c r="E303" i="14"/>
  <c r="E302" i="14"/>
  <c r="E301" i="14"/>
  <c r="F300" i="14"/>
  <c r="D464" i="14" s="1"/>
  <c r="E292" i="14"/>
  <c r="E291" i="14"/>
  <c r="E290" i="14"/>
  <c r="E289" i="14"/>
  <c r="E288" i="14"/>
  <c r="E287" i="14"/>
  <c r="F286" i="14" s="1"/>
  <c r="E284" i="14"/>
  <c r="D458" i="14" s="1"/>
  <c r="E281" i="14"/>
  <c r="E280" i="14"/>
  <c r="E279" i="14"/>
  <c r="E278" i="14"/>
  <c r="E277" i="14"/>
  <c r="E276" i="14"/>
  <c r="E275" i="14"/>
  <c r="E274" i="14"/>
  <c r="E270" i="14"/>
  <c r="E269" i="14"/>
  <c r="E268" i="14"/>
  <c r="E267" i="14"/>
  <c r="E266" i="14"/>
  <c r="E265" i="14"/>
  <c r="E264" i="14"/>
  <c r="E263" i="14"/>
  <c r="E262" i="14"/>
  <c r="E261" i="14"/>
  <c r="E260" i="14"/>
  <c r="E259" i="14"/>
  <c r="E258" i="14"/>
  <c r="F257" i="14"/>
  <c r="D456" i="14" s="1"/>
  <c r="E255" i="14"/>
  <c r="E254" i="14"/>
  <c r="E253" i="14"/>
  <c r="E252" i="14"/>
  <c r="F250" i="14" s="1"/>
  <c r="D455" i="14" s="1"/>
  <c r="E251" i="14"/>
  <c r="E248" i="14"/>
  <c r="E247" i="14"/>
  <c r="E246" i="14"/>
  <c r="E245" i="14"/>
  <c r="E244" i="14"/>
  <c r="E243" i="14"/>
  <c r="E242" i="14"/>
  <c r="E241" i="14"/>
  <c r="E240" i="14"/>
  <c r="E239" i="14"/>
  <c r="F237" i="14" s="1"/>
  <c r="D454" i="14" s="1"/>
  <c r="E238" i="14"/>
  <c r="E234" i="14"/>
  <c r="D453" i="14" s="1"/>
  <c r="E232" i="14"/>
  <c r="E231" i="14"/>
  <c r="E230" i="14"/>
  <c r="E229" i="14"/>
  <c r="E228" i="14"/>
  <c r="E227" i="14"/>
  <c r="E226" i="14"/>
  <c r="E225" i="14"/>
  <c r="E224" i="14"/>
  <c r="E223" i="14"/>
  <c r="E222" i="14"/>
  <c r="E221" i="14"/>
  <c r="E220" i="14"/>
  <c r="E219" i="14"/>
  <c r="E218" i="14"/>
  <c r="E217" i="14"/>
  <c r="E216" i="14"/>
  <c r="E215" i="14"/>
  <c r="E214" i="14"/>
  <c r="E213" i="14"/>
  <c r="E212" i="14"/>
  <c r="E211" i="14"/>
  <c r="E210" i="14"/>
  <c r="E209" i="14"/>
  <c r="E208" i="14"/>
  <c r="F205" i="14" s="1"/>
  <c r="D452" i="14" s="1"/>
  <c r="E207" i="14"/>
  <c r="E206" i="14"/>
  <c r="E201" i="14"/>
  <c r="D450" i="14" s="1"/>
  <c r="E448" i="14" s="1"/>
  <c r="E200" i="14"/>
  <c r="E197" i="14"/>
  <c r="E196" i="14"/>
  <c r="E195" i="14"/>
  <c r="E194" i="14"/>
  <c r="E193" i="14"/>
  <c r="E192" i="14"/>
  <c r="F191" i="14"/>
  <c r="D447" i="14" s="1"/>
  <c r="E188" i="14"/>
  <c r="E187" i="14"/>
  <c r="E186" i="14"/>
  <c r="E185" i="14"/>
  <c r="F184" i="14" s="1"/>
  <c r="D446" i="14" s="1"/>
  <c r="E182" i="14"/>
  <c r="D445" i="14" s="1"/>
  <c r="E181" i="14"/>
  <c r="E180" i="14"/>
  <c r="E179" i="14"/>
  <c r="E178" i="14"/>
  <c r="E177" i="14"/>
  <c r="F165" i="14" s="1"/>
  <c r="D444" i="14" s="1"/>
  <c r="E176" i="14"/>
  <c r="E175" i="14"/>
  <c r="E174" i="14"/>
  <c r="E173" i="14"/>
  <c r="E172" i="14"/>
  <c r="E171" i="14"/>
  <c r="E170" i="14"/>
  <c r="E169" i="14"/>
  <c r="E168" i="14"/>
  <c r="E167" i="14"/>
  <c r="E166" i="14"/>
  <c r="E163" i="14"/>
  <c r="E162" i="14"/>
  <c r="D442" i="14" s="1"/>
  <c r="E161" i="14"/>
  <c r="D441" i="14" s="1"/>
  <c r="E158" i="14"/>
  <c r="D439" i="14" s="1"/>
  <c r="E157" i="14"/>
  <c r="D438" i="14" s="1"/>
  <c r="E154" i="14"/>
  <c r="E153" i="14"/>
  <c r="E146" i="14"/>
  <c r="F145" i="14" s="1"/>
  <c r="D436" i="14" s="1"/>
  <c r="E143" i="14"/>
  <c r="D435" i="14" s="1"/>
  <c r="E140" i="14"/>
  <c r="E139" i="14"/>
  <c r="F138" i="14" s="1"/>
  <c r="D434" i="14" s="1"/>
  <c r="E135" i="14"/>
  <c r="E134" i="14"/>
  <c r="E133" i="14"/>
  <c r="E132" i="14"/>
  <c r="E122" i="14"/>
  <c r="D425" i="14" s="1"/>
  <c r="E424" i="14" s="1"/>
  <c r="E118" i="14"/>
  <c r="E115" i="14"/>
  <c r="D420" i="14" s="1"/>
  <c r="E112" i="14"/>
  <c r="E111" i="14"/>
  <c r="F110" i="14" s="1"/>
  <c r="D419" i="14" s="1"/>
  <c r="E106" i="14"/>
  <c r="E105" i="14"/>
  <c r="E104" i="14"/>
  <c r="F103" i="14" s="1"/>
  <c r="D418" i="14" s="1"/>
  <c r="E99" i="14"/>
  <c r="D417" i="14" s="1"/>
  <c r="E95" i="14"/>
  <c r="E94" i="14"/>
  <c r="E93" i="14"/>
  <c r="E92" i="14"/>
  <c r="F91" i="14"/>
  <c r="D416" i="14" s="1"/>
  <c r="E89" i="14"/>
  <c r="E88" i="14"/>
  <c r="E87" i="14"/>
  <c r="F86" i="14"/>
  <c r="D415" i="14" s="1"/>
  <c r="E84" i="14"/>
  <c r="E83" i="14"/>
  <c r="D413" i="14" s="1"/>
  <c r="E82" i="14"/>
  <c r="D412" i="14" s="1"/>
  <c r="E411" i="14" s="1"/>
  <c r="E79" i="14"/>
  <c r="D410" i="14" s="1"/>
  <c r="E407" i="14" s="1"/>
  <c r="F407" i="14" s="1"/>
  <c r="E78" i="14"/>
  <c r="D409" i="14" s="1"/>
  <c r="E77" i="14"/>
  <c r="E74" i="14"/>
  <c r="E73" i="14"/>
  <c r="E72" i="14"/>
  <c r="E68" i="14"/>
  <c r="D404" i="14" s="1"/>
  <c r="E402" i="14" s="1"/>
  <c r="F402" i="14" s="1"/>
  <c r="E65" i="14"/>
  <c r="E64" i="14"/>
  <c r="F62" i="14" s="1"/>
  <c r="E63" i="14"/>
  <c r="E58" i="14"/>
  <c r="E56" i="14"/>
  <c r="E55" i="14"/>
  <c r="D398" i="14" s="1"/>
  <c r="E54" i="14"/>
  <c r="D397" i="14" s="1"/>
  <c r="E53" i="14"/>
  <c r="E52" i="14"/>
  <c r="E49" i="14"/>
  <c r="E48" i="14"/>
  <c r="F47" i="14"/>
  <c r="D394" i="14" s="1"/>
  <c r="E45" i="14"/>
  <c r="E44" i="14"/>
  <c r="E43" i="14"/>
  <c r="E42" i="14"/>
  <c r="E41" i="14"/>
  <c r="D392" i="14" s="1"/>
  <c r="E40" i="14"/>
  <c r="E39" i="14"/>
  <c r="D390" i="14" s="1"/>
  <c r="E38" i="14"/>
  <c r="E37" i="14"/>
  <c r="E36" i="14"/>
  <c r="E35" i="14"/>
  <c r="E34" i="14"/>
  <c r="E33" i="14"/>
  <c r="F31" i="14" s="1"/>
  <c r="D389" i="14" s="1"/>
  <c r="F389" i="14" s="1"/>
  <c r="E32" i="14"/>
  <c r="E29" i="14"/>
  <c r="E28" i="14"/>
  <c r="F26" i="14" s="1"/>
  <c r="D388" i="14" s="1"/>
  <c r="E27" i="14"/>
  <c r="E22" i="14"/>
  <c r="E21" i="14"/>
  <c r="E20" i="14"/>
  <c r="E19" i="14"/>
  <c r="E18" i="14"/>
  <c r="F17" i="14" s="1"/>
  <c r="E14" i="14"/>
  <c r="D384" i="14" s="1"/>
  <c r="E13" i="14"/>
  <c r="D383" i="14" s="1"/>
  <c r="E12" i="14"/>
  <c r="D382" i="14" s="1"/>
  <c r="E11" i="14"/>
  <c r="E8" i="14"/>
  <c r="E7" i="14"/>
  <c r="E6" i="14"/>
  <c r="E125" i="14" s="1"/>
  <c r="F125" i="14" l="1"/>
  <c r="D387" i="14"/>
  <c r="E463" i="14"/>
  <c r="E462" i="14" s="1"/>
  <c r="D474" i="14"/>
  <c r="E451" i="14"/>
  <c r="E440" i="14"/>
  <c r="F470" i="14"/>
  <c r="F469" i="14"/>
  <c r="D376" i="14"/>
  <c r="E380" i="14"/>
  <c r="E393" i="14"/>
  <c r="F71" i="14"/>
  <c r="E295" i="14"/>
  <c r="F131" i="14"/>
  <c r="D433" i="14" s="1"/>
  <c r="E437" i="14"/>
  <c r="F439" i="14" s="1"/>
  <c r="F273" i="14"/>
  <c r="D457" i="14" s="1"/>
  <c r="E361" i="14"/>
  <c r="D427" i="14" l="1"/>
  <c r="E375" i="14"/>
  <c r="E474" i="14"/>
  <c r="D489" i="14"/>
  <c r="F434" i="14"/>
  <c r="E432" i="14"/>
  <c r="E431" i="14" s="1"/>
  <c r="D460" i="14"/>
  <c r="F433" i="14"/>
  <c r="F387" i="14"/>
  <c r="E386" i="14"/>
  <c r="E427" i="14" s="1"/>
  <c r="F361" i="14"/>
  <c r="E364" i="14"/>
  <c r="D488" i="14" l="1"/>
  <c r="F488" i="14" s="1"/>
  <c r="E460" i="14"/>
  <c r="E374" i="14"/>
  <c r="F489" i="14"/>
  <c r="F374" i="14" l="1"/>
  <c r="D487" i="14"/>
  <c r="F487" i="14" l="1"/>
  <c r="D491" i="14"/>
  <c r="D495" i="14" s="1"/>
  <c r="D497" i="14" s="1"/>
  <c r="Z26" i="1" l="1"/>
  <c r="AA26" i="1"/>
  <c r="AB26" i="1"/>
  <c r="S26" i="1"/>
  <c r="T26" i="1"/>
  <c r="U26" i="1"/>
  <c r="V26" i="1"/>
  <c r="W26" i="1"/>
  <c r="R26" i="1"/>
  <c r="X26" i="1"/>
  <c r="AB25" i="1" l="1"/>
  <c r="AB24" i="1"/>
  <c r="Y25" i="1"/>
  <c r="AB22" i="1" l="1"/>
  <c r="AB23" i="1"/>
  <c r="AB21" i="1"/>
  <c r="Y26" i="1"/>
  <c r="G6" i="6" l="1"/>
  <c r="H6" i="6" s="1"/>
  <c r="C42" i="6"/>
  <c r="C37" i="6"/>
  <c r="C7" i="6" l="1"/>
  <c r="D15" i="6" s="1"/>
  <c r="D17" i="6"/>
  <c r="D20" i="6"/>
  <c r="D19" i="6"/>
  <c r="D18" i="6"/>
  <c r="J7" i="6" l="1"/>
  <c r="D21" i="6"/>
  <c r="D23" i="6"/>
  <c r="C23" i="6" s="1"/>
  <c r="D30" i="6" l="1"/>
  <c r="D29" i="6"/>
  <c r="D28" i="6"/>
  <c r="D25" i="6"/>
  <c r="D35" i="6"/>
  <c r="D37" i="6" s="1"/>
  <c r="D26" i="6"/>
  <c r="D33" i="6" l="1"/>
  <c r="D42" i="6" s="1"/>
</calcChain>
</file>

<file path=xl/comments1.xml><?xml version="1.0" encoding="utf-8"?>
<comments xmlns="http://schemas.openxmlformats.org/spreadsheetml/2006/main">
  <authors>
    <author>Planificador</author>
  </authors>
  <commentList>
    <comment ref="B131" authorId="0" shapeId="0">
      <text>
        <r>
          <rPr>
            <b/>
            <sz val="9"/>
            <color indexed="81"/>
            <rFont val="Tahoma"/>
            <family val="2"/>
          </rPr>
          <t>Planificador:</t>
        </r>
        <r>
          <rPr>
            <sz val="9"/>
            <color indexed="81"/>
            <rFont val="Tahoma"/>
            <family val="2"/>
          </rPr>
          <t xml:space="preserve">
</t>
        </r>
      </text>
    </comment>
    <comment ref="E350" authorId="0" shapeId="0">
      <text>
        <r>
          <rPr>
            <sz val="9"/>
            <color indexed="81"/>
            <rFont val="Tahoma"/>
            <family val="2"/>
          </rPr>
          <t xml:space="preserve">Erick Arias :
Construccion oficina Ambiental.
</t>
        </r>
      </text>
    </comment>
  </commentList>
</comments>
</file>

<file path=xl/comments2.xml><?xml version="1.0" encoding="utf-8"?>
<comments xmlns="http://schemas.openxmlformats.org/spreadsheetml/2006/main">
  <authors>
    <author>Karina KA. Alpizar</author>
  </authors>
  <commentList>
    <comment ref="C4" authorId="0" shapeId="0">
      <text>
        <r>
          <rPr>
            <b/>
            <sz val="9"/>
            <color indexed="81"/>
            <rFont val="Tahoma"/>
            <family val="2"/>
          </rPr>
          <t xml:space="preserve">Karina Alpizar:
1. </t>
        </r>
        <r>
          <rPr>
            <sz val="9"/>
            <color indexed="81"/>
            <rFont val="Tahoma"/>
            <family val="2"/>
          </rPr>
          <t xml:space="preserve">Consultar La Base Con Departamento De Th.
</t>
        </r>
        <r>
          <rPr>
            <b/>
            <sz val="9"/>
            <color indexed="81"/>
            <rFont val="Tahoma"/>
            <family val="2"/>
          </rPr>
          <t xml:space="preserve">2. </t>
        </r>
        <r>
          <rPr>
            <sz val="9"/>
            <color indexed="81"/>
            <rFont val="Tahoma"/>
            <family val="2"/>
          </rPr>
          <t xml:space="preserve">se calcula la base con aumento salarila De un 1,40% monto aprobado por CGR para el periodo 2022.  </t>
        </r>
      </text>
    </comment>
    <comment ref="C17" authorId="0" shapeId="0">
      <text>
        <r>
          <rPr>
            <b/>
            <sz val="9"/>
            <color indexed="81"/>
            <rFont val="Tahoma"/>
            <family val="2"/>
          </rPr>
          <t xml:space="preserve">Karina Alpizar:
Karina Alpizar:
1. El reconocimiento de anualidades: </t>
        </r>
        <r>
          <rPr>
            <sz val="9"/>
            <color indexed="81"/>
            <rFont val="Tahoma"/>
            <family val="2"/>
          </rPr>
          <t xml:space="preserve">Va De a Cuerdo Al Funcionario En Tramite, Ya Que Varia Por Años De Laborar Ene La Institución.
</t>
        </r>
        <r>
          <rPr>
            <b/>
            <sz val="9"/>
            <color indexed="81"/>
            <rFont val="Tahoma"/>
            <family val="2"/>
          </rPr>
          <t xml:space="preserve">2. </t>
        </r>
        <r>
          <rPr>
            <sz val="9"/>
            <color indexed="81"/>
            <rFont val="Tahoma"/>
            <family val="2"/>
          </rPr>
          <t>El % Se debe de Consultar con departamento TH.</t>
        </r>
        <r>
          <rPr>
            <b/>
            <sz val="9"/>
            <color indexed="81"/>
            <rFont val="Tahoma"/>
            <family val="2"/>
          </rPr>
          <t xml:space="preserve">
</t>
        </r>
        <r>
          <rPr>
            <sz val="9"/>
            <color indexed="81"/>
            <rFont val="Tahoma"/>
            <family val="2"/>
          </rPr>
          <t xml:space="preserve">
</t>
        </r>
      </text>
    </comment>
    <comment ref="B18" authorId="0" shapeId="0">
      <text>
        <r>
          <rPr>
            <b/>
            <sz val="9"/>
            <color indexed="81"/>
            <rFont val="Tahoma"/>
            <family val="2"/>
          </rPr>
          <t>Karina KA. Alpizar:</t>
        </r>
        <r>
          <rPr>
            <sz val="9"/>
            <color indexed="81"/>
            <rFont val="Tahoma"/>
            <family val="2"/>
          </rPr>
          <t xml:space="preserve">
DEPENDE DEL FUNCIONARIO A CALCULAR  SI TIENE PLUS</t>
        </r>
      </text>
    </comment>
    <comment ref="C20" authorId="0" shapeId="0">
      <text>
        <r>
          <rPr>
            <b/>
            <sz val="9"/>
            <color indexed="81"/>
            <rFont val="Tahoma"/>
            <family val="2"/>
          </rPr>
          <t>Karina Alpizar:</t>
        </r>
        <r>
          <rPr>
            <sz val="9"/>
            <color indexed="81"/>
            <rFont val="Tahoma"/>
            <family val="2"/>
          </rPr>
          <t xml:space="preserve">
si coloca de salario escolar debe de calcula el pago prestaciones legales, ya que se va liquidar en el año en curso. Lo debe de Consultar con departamento TH.</t>
        </r>
      </text>
    </comment>
    <comment ref="C31" authorId="0" shapeId="0">
      <text>
        <r>
          <rPr>
            <b/>
            <sz val="9"/>
            <color indexed="81"/>
            <rFont val="Tahoma"/>
            <family val="2"/>
          </rPr>
          <t>Karina Alpizar:</t>
        </r>
        <r>
          <rPr>
            <sz val="9"/>
            <color indexed="81"/>
            <rFont val="Tahoma"/>
            <family val="2"/>
          </rPr>
          <t xml:space="preserve">
si la persona  sele va recocer 0.00 remuneraciones y  está Asociada en ASOMUGA de hacer el cálculo.</t>
        </r>
      </text>
    </comment>
    <comment ref="B39" authorId="0" shapeId="0">
      <text>
        <r>
          <rPr>
            <b/>
            <sz val="9"/>
            <color indexed="81"/>
            <rFont val="Tahoma"/>
            <family val="2"/>
          </rPr>
          <t>Karina Alpizar: 2022</t>
        </r>
        <r>
          <rPr>
            <sz val="9"/>
            <color indexed="81"/>
            <rFont val="Tahoma"/>
            <family val="2"/>
          </rPr>
          <t xml:space="preserve">
Debe de ser calculado por Departamento De Talento Humano</t>
        </r>
      </text>
    </comment>
  </commentList>
</comments>
</file>

<file path=xl/comments3.xml><?xml version="1.0" encoding="utf-8"?>
<comments xmlns="http://schemas.openxmlformats.org/spreadsheetml/2006/main">
  <authors>
    <author>Jorge JCV. Cambronero Vargas</author>
    <author>Usuario</author>
    <author>Karina KA. Alpizar</author>
    <author>Meryselvy MM. Mora</author>
  </authors>
  <commentList>
    <comment ref="C4" authorId="0" shapeId="0">
      <text>
        <r>
          <rPr>
            <b/>
            <sz val="9"/>
            <color indexed="81"/>
            <rFont val="Tahoma"/>
            <family val="2"/>
          </rPr>
          <t>Jorge JCV. Cambronero Vargas:</t>
        </r>
        <r>
          <rPr>
            <sz val="9"/>
            <color indexed="81"/>
            <rFont val="Tahoma"/>
            <family val="2"/>
          </rPr>
          <t xml:space="preserve">
En este espacio de la lista despegable escoge el TIPO DE PLANTILLA que esta proponiendo.</t>
        </r>
      </text>
    </comment>
    <comment ref="C5" authorId="1" shapeId="0">
      <text>
        <r>
          <rPr>
            <b/>
            <sz val="9"/>
            <color indexed="81"/>
            <rFont val="Tahoma"/>
            <family val="2"/>
          </rPr>
          <t>Usuario:</t>
        </r>
        <r>
          <rPr>
            <sz val="9"/>
            <color indexed="81"/>
            <rFont val="Tahoma"/>
            <family val="2"/>
          </rPr>
          <t xml:space="preserve">
En este espacio despliega la lista de las abreviaturas de los procesos que existen y escoge el correspondiente</t>
        </r>
      </text>
    </comment>
    <comment ref="D5" authorId="0" shapeId="0">
      <text>
        <r>
          <rPr>
            <b/>
            <sz val="9"/>
            <color indexed="81"/>
            <rFont val="Tahoma"/>
            <charset val="1"/>
          </rPr>
          <t>Jorge JCV. Cambronero Vargas:</t>
        </r>
        <r>
          <rPr>
            <sz val="9"/>
            <color indexed="81"/>
            <rFont val="Tahoma"/>
            <charset val="1"/>
          </rPr>
          <t xml:space="preserve">
</t>
        </r>
        <r>
          <rPr>
            <sz val="12"/>
            <color indexed="81"/>
            <rFont val="Tahoma"/>
            <family val="2"/>
          </rPr>
          <t>En este espacio despliega la lista y agrega el NUMERO que considera es el correcto.</t>
        </r>
      </text>
    </comment>
    <comment ref="F5" authorId="1" shapeId="0">
      <text>
        <r>
          <rPr>
            <b/>
            <sz val="9"/>
            <color indexed="81"/>
            <rFont val="Tahoma"/>
            <family val="2"/>
          </rPr>
          <t>Usuario:</t>
        </r>
        <r>
          <rPr>
            <sz val="9"/>
            <color indexed="81"/>
            <rFont val="Tahoma"/>
            <family val="2"/>
          </rPr>
          <t xml:space="preserve">
En este espacio de la lista despegable escoge el año vigente y lo registra.</t>
        </r>
      </text>
    </comment>
    <comment ref="H5" authorId="0" shapeId="0">
      <text>
        <r>
          <rPr>
            <b/>
            <sz val="9"/>
            <color indexed="81"/>
            <rFont val="Tahoma"/>
            <family val="2"/>
          </rPr>
          <t>Jorge JCV. Cambronero Vargas:</t>
        </r>
        <r>
          <rPr>
            <sz val="9"/>
            <color indexed="81"/>
            <rFont val="Tahoma"/>
            <family val="2"/>
          </rPr>
          <t xml:space="preserve">
En este espacio de la lista despegable se escoge y registra el INSTRUMENTO propuesto del momento.</t>
        </r>
      </text>
    </comment>
    <comment ref="B9" authorId="1" shapeId="0">
      <text>
        <r>
          <rPr>
            <b/>
            <sz val="9"/>
            <color indexed="81"/>
            <rFont val="Tahoma"/>
            <family val="2"/>
          </rPr>
          <t>Usuario:</t>
        </r>
        <r>
          <rPr>
            <sz val="9"/>
            <color indexed="81"/>
            <rFont val="Tahoma"/>
            <family val="2"/>
          </rPr>
          <t xml:space="preserve">
En estos espacios de la lista despegable escoge el nombre del proceso o procesos que EJECUTARAN la meta o de quien o quienes SUPERVISARAN la misma.</t>
        </r>
      </text>
    </comment>
    <comment ref="B12" authorId="0" shapeId="0">
      <text>
        <r>
          <rPr>
            <b/>
            <sz val="9"/>
            <color indexed="81"/>
            <rFont val="Tahoma"/>
            <family val="2"/>
          </rPr>
          <t>Jorge JCV. Cambronero Vargas:</t>
        </r>
        <r>
          <rPr>
            <sz val="9"/>
            <color indexed="81"/>
            <rFont val="Tahoma"/>
            <family val="2"/>
          </rPr>
          <t xml:space="preserve">
En este espacio de la lista despegable escoga el Eje que corresponde a la Planificacion Mediano Plazo y lo registra.</t>
        </r>
      </text>
    </comment>
    <comment ref="C12" authorId="0" shapeId="0">
      <text>
        <r>
          <rPr>
            <b/>
            <sz val="9"/>
            <color indexed="81"/>
            <rFont val="Tahoma"/>
            <family val="2"/>
          </rPr>
          <t>Jorge JCV. Cambronero Vargas:</t>
        </r>
        <r>
          <rPr>
            <sz val="9"/>
            <color indexed="81"/>
            <rFont val="Tahoma"/>
            <family val="2"/>
          </rPr>
          <t xml:space="preserve">
En este espacio de la Lista despegable escoge el Objetivo General que tenga afinidad con la Meta del Pao vigente o propuesta.</t>
        </r>
      </text>
    </comment>
    <comment ref="D12" authorId="0" shapeId="0">
      <text>
        <r>
          <rPr>
            <b/>
            <sz val="9"/>
            <color indexed="81"/>
            <rFont val="Tahoma"/>
            <family val="2"/>
          </rPr>
          <t>Jorge JCV. Cambronero Vargas:</t>
        </r>
        <r>
          <rPr>
            <sz val="9"/>
            <color indexed="81"/>
            <rFont val="Tahoma"/>
            <family val="2"/>
          </rPr>
          <t xml:space="preserve">
En este espacio de la lista despegable escoge el Objetivo Especifico que coincide en numero consecutivo con el Objetivo General y lo registra .</t>
        </r>
      </text>
    </comment>
    <comment ref="F12" authorId="0" shapeId="0">
      <text>
        <r>
          <rPr>
            <b/>
            <sz val="9"/>
            <color indexed="81"/>
            <rFont val="Tahoma"/>
            <family val="2"/>
          </rPr>
          <t>Jorge JCV. Cambronero Vargas:</t>
        </r>
        <r>
          <rPr>
            <sz val="9"/>
            <color indexed="81"/>
            <rFont val="Tahoma"/>
            <family val="2"/>
          </rPr>
          <t xml:space="preserve">
En este espacio de la lista despegable escoge la Linea de Accion que coincide en numero consecutivo con el Objetivo General y Especifico como tambien con el contenido de la Meta.</t>
        </r>
      </text>
    </comment>
    <comment ref="I12" authorId="0" shapeId="0">
      <text>
        <r>
          <rPr>
            <b/>
            <sz val="9"/>
            <color indexed="81"/>
            <rFont val="Tahoma"/>
            <family val="2"/>
          </rPr>
          <t>Jorge JCV. Cambronero Vargas:</t>
        </r>
        <r>
          <rPr>
            <sz val="9"/>
            <color indexed="81"/>
            <rFont val="Tahoma"/>
            <family val="2"/>
          </rPr>
          <t xml:space="preserve">
En este espacio escribe el Objetivo de la Meta que se encuentra registrado en la Matriz Pao respectivo.</t>
        </r>
      </text>
    </comment>
    <comment ref="K12" authorId="0" shapeId="0">
      <text>
        <r>
          <rPr>
            <b/>
            <sz val="9"/>
            <color indexed="81"/>
            <rFont val="Tahoma"/>
            <family val="2"/>
          </rPr>
          <t>Jorge JCV. Cambronero Vargas:</t>
        </r>
        <r>
          <rPr>
            <sz val="9"/>
            <color indexed="81"/>
            <rFont val="Tahoma"/>
            <family val="2"/>
          </rPr>
          <t xml:space="preserve">
En este espacio registra el NUMERO DE META que corresponda con lo registrado en el Pao vigente o bien en caso de crear otra Meta, debera guardar el consecutivo general  y consignarlo.</t>
        </r>
      </text>
    </comment>
    <comment ref="L12" authorId="0" shapeId="0">
      <text>
        <r>
          <rPr>
            <b/>
            <sz val="9"/>
            <color indexed="81"/>
            <rFont val="Tahoma"/>
            <family val="2"/>
          </rPr>
          <t>Jorge JCV. Cambronero Vargas:</t>
        </r>
        <r>
          <rPr>
            <sz val="9"/>
            <color indexed="81"/>
            <rFont val="Tahoma"/>
            <family val="2"/>
          </rPr>
          <t xml:space="preserve">
En este espacio registra la DESCRIPCION DE LA META que se consigno en la Matriz del Pao vigente o bien en caso de crear otra, tendra que registrarla tal como la redactaron.</t>
        </r>
      </text>
    </comment>
    <comment ref="N12" authorId="0" shapeId="0">
      <text>
        <r>
          <rPr>
            <b/>
            <sz val="9"/>
            <color indexed="81"/>
            <rFont val="Tahoma"/>
            <family val="2"/>
          </rPr>
          <t>Jorge JCV. Cambronero Vargas:</t>
        </r>
        <r>
          <rPr>
            <sz val="9"/>
            <color indexed="81"/>
            <rFont val="Tahoma"/>
            <family val="2"/>
          </rPr>
          <t xml:space="preserve">
En este espacio de la lista despegable escoga el ODS que mas afinidad tenga con la Meta vigente o propuesta y lo registra.</t>
        </r>
      </text>
    </comment>
    <comment ref="P12" authorId="0" shapeId="0">
      <text>
        <r>
          <rPr>
            <b/>
            <sz val="9"/>
            <color indexed="81"/>
            <rFont val="Tahoma"/>
            <family val="2"/>
          </rPr>
          <t>Jorge JCV. Cambronero Vargas:</t>
        </r>
        <r>
          <rPr>
            <sz val="9"/>
            <color indexed="81"/>
            <rFont val="Tahoma"/>
            <family val="2"/>
          </rPr>
          <t xml:space="preserve">
En este espacio registra el INDICADOR fijado en la Matriz del PAO o bien cuando se crea una meta nueva.</t>
        </r>
      </text>
    </comment>
    <comment ref="Q12" authorId="0" shapeId="0">
      <text>
        <r>
          <rPr>
            <b/>
            <sz val="9"/>
            <color indexed="81"/>
            <rFont val="Tahoma"/>
            <family val="2"/>
          </rPr>
          <t>Jorge JCV. Cambronero Vargas:</t>
        </r>
        <r>
          <rPr>
            <sz val="9"/>
            <color indexed="81"/>
            <rFont val="Tahoma"/>
            <family val="2"/>
          </rPr>
          <t xml:space="preserve">
En este espacio de la lista despegable escoge el tipo de OBJETIVO de la META y lo registra.</t>
        </r>
      </text>
    </comment>
    <comment ref="T12" authorId="0" shapeId="0">
      <text>
        <r>
          <rPr>
            <b/>
            <sz val="9"/>
            <color indexed="81"/>
            <rFont val="Tahoma"/>
            <family val="2"/>
          </rPr>
          <t>Jorge JCV. Cambronero Vargas:</t>
        </r>
        <r>
          <rPr>
            <sz val="9"/>
            <color indexed="81"/>
            <rFont val="Tahoma"/>
            <family val="2"/>
          </rPr>
          <t xml:space="preserve">
En este espacio de la lista despegable escoge el NOMBRE DEL FUNCIONARIO que se hara responsable de la ejecucion de la meta y lo registra.</t>
        </r>
      </text>
    </comment>
    <comment ref="R13" authorId="1" shapeId="0">
      <text>
        <r>
          <rPr>
            <b/>
            <sz val="9"/>
            <color indexed="81"/>
            <rFont val="Tahoma"/>
            <family val="2"/>
          </rPr>
          <t>Usuario:</t>
        </r>
        <r>
          <rPr>
            <sz val="9"/>
            <color indexed="81"/>
            <rFont val="Tahoma"/>
            <family val="2"/>
          </rPr>
          <t xml:space="preserve">
En los espacio del I y II Semestre distribuye aritmeticamente el 100% a programar de la meta planteada.</t>
        </r>
      </text>
    </comment>
    <comment ref="D17" authorId="1" shapeId="0">
      <text>
        <r>
          <rPr>
            <b/>
            <sz val="9"/>
            <color indexed="81"/>
            <rFont val="Tahoma"/>
            <family val="2"/>
          </rPr>
          <t>Usuario:</t>
        </r>
        <r>
          <rPr>
            <sz val="9"/>
            <color indexed="81"/>
            <rFont val="Tahoma"/>
            <family val="2"/>
          </rPr>
          <t xml:space="preserve">
En este espacio se registra el nombre de Institucion que entrega los recursos a otro. Aplica unicamente para recursos de transferencia 8114, cosevi, imp cemento </t>
        </r>
      </text>
    </comment>
    <comment ref="E17" authorId="1" shapeId="0">
      <text>
        <r>
          <rPr>
            <b/>
            <sz val="9"/>
            <color indexed="81"/>
            <rFont val="Tahoma"/>
            <family val="2"/>
          </rPr>
          <t>Usuario:</t>
        </r>
        <r>
          <rPr>
            <sz val="9"/>
            <color indexed="81"/>
            <rFont val="Tahoma"/>
            <family val="2"/>
          </rPr>
          <t xml:space="preserve">
En este espacio debe registrar el PRESUPUESTO DEFINITIVO que tiene su proceso a cargo. APLICA TRANSFERENCIAS DE GOBIERNO</t>
        </r>
      </text>
    </comment>
    <comment ref="F17" authorId="1" shapeId="0">
      <text>
        <r>
          <rPr>
            <b/>
            <sz val="9"/>
            <color indexed="81"/>
            <rFont val="Tahoma"/>
            <family val="2"/>
          </rPr>
          <t>Usuario:</t>
        </r>
        <r>
          <rPr>
            <sz val="9"/>
            <color indexed="81"/>
            <rFont val="Tahoma"/>
            <family val="2"/>
          </rPr>
          <t xml:space="preserve">
En este espacio registra lo RECAUDADO conforme a cada Codigo de Ingreso que financia esta linea. CONSULTAR SISTEMA DECSIS POR INGRESO CORRESPONDIENTE</t>
        </r>
      </text>
    </comment>
    <comment ref="H17" authorId="1" shapeId="0">
      <text>
        <r>
          <rPr>
            <b/>
            <sz val="9"/>
            <color indexed="81"/>
            <rFont val="Tahoma"/>
            <family val="2"/>
          </rPr>
          <t>Usuario:</t>
        </r>
        <r>
          <rPr>
            <sz val="9"/>
            <color indexed="81"/>
            <rFont val="Tahoma"/>
            <family val="2"/>
          </rPr>
          <t xml:space="preserve">
En estos espacios lo que hace es registrar el NUMERO DE LA META que AUMENTA.
</t>
        </r>
      </text>
    </comment>
    <comment ref="I17" authorId="1" shapeId="0">
      <text>
        <r>
          <rPr>
            <b/>
            <sz val="9"/>
            <color indexed="81"/>
            <rFont val="Tahoma"/>
            <family val="2"/>
          </rPr>
          <t>Usuario:</t>
        </r>
        <r>
          <rPr>
            <sz val="9"/>
            <color indexed="81"/>
            <rFont val="Tahoma"/>
            <family val="2"/>
          </rPr>
          <t xml:space="preserve">
En este espacio de la lista despegable escoge el ODS que coincide con esta meta.</t>
        </r>
      </text>
    </comment>
    <comment ref="J17" authorId="1" shapeId="0">
      <text>
        <r>
          <rPr>
            <b/>
            <sz val="9"/>
            <color indexed="81"/>
            <rFont val="Tahoma"/>
            <family val="2"/>
          </rPr>
          <t>Usuario:</t>
        </r>
        <r>
          <rPr>
            <sz val="9"/>
            <color indexed="81"/>
            <rFont val="Tahoma"/>
            <family val="2"/>
          </rPr>
          <t xml:space="preserve">
En este espacio registra el NUMERO ABSOLUTO o RELATIVO que esta asignado alcanzar esta meta o bien en caso de una meta nueva le debera registrar el NUMERO alcanzar.</t>
        </r>
      </text>
    </comment>
    <comment ref="K17" authorId="1" shapeId="0">
      <text>
        <r>
          <rPr>
            <b/>
            <sz val="9"/>
            <color indexed="81"/>
            <rFont val="Tahoma"/>
            <family val="2"/>
          </rPr>
          <t>Usuario:</t>
        </r>
        <r>
          <rPr>
            <sz val="9"/>
            <color indexed="81"/>
            <rFont val="Tahoma"/>
            <family val="2"/>
          </rPr>
          <t xml:space="preserve">
En este espacio de la lista que despliega escoge la opcion sea de MEJORA u OPERATIVO que corresponda.</t>
        </r>
      </text>
    </comment>
    <comment ref="L17" authorId="1" shapeId="0">
      <text>
        <r>
          <rPr>
            <b/>
            <sz val="9"/>
            <color indexed="81"/>
            <rFont val="Tahoma"/>
            <family val="2"/>
          </rPr>
          <t>Usuario:</t>
        </r>
        <r>
          <rPr>
            <sz val="9"/>
            <color indexed="81"/>
            <rFont val="Tahoma"/>
            <family val="2"/>
          </rPr>
          <t xml:space="preserve">
En este espacio registra manualmente el nombre en prosa del proyecto asignado por Presupuesto.</t>
        </r>
      </text>
    </comment>
    <comment ref="M17" authorId="1" shapeId="0">
      <text>
        <r>
          <rPr>
            <b/>
            <sz val="9"/>
            <color indexed="81"/>
            <rFont val="Tahoma"/>
            <family val="2"/>
          </rPr>
          <t>Usuario:</t>
        </r>
        <r>
          <rPr>
            <sz val="9"/>
            <color indexed="81"/>
            <rFont val="Tahoma"/>
            <family val="2"/>
          </rPr>
          <t xml:space="preserve">
En este espacio se indica el código presupueestario de la lista despegable escoge el PROGRAMA al cual pertenece la meta en ejecucion.</t>
        </r>
      </text>
    </comment>
    <comment ref="N17" authorId="0" shapeId="0">
      <text>
        <r>
          <rPr>
            <b/>
            <sz val="9"/>
            <color indexed="81"/>
            <rFont val="Tahoma"/>
            <family val="2"/>
          </rPr>
          <t>Jorge JCV. Cambronero Vargas:</t>
        </r>
        <r>
          <rPr>
            <sz val="9"/>
            <color indexed="81"/>
            <rFont val="Tahoma"/>
            <family val="2"/>
          </rPr>
          <t xml:space="preserve">
En este espacio se indica código presupuestario  de la lista despegable escoge y registra la ACTIVIDAD o SERVICIO a que pertenece.</t>
        </r>
      </text>
    </comment>
    <comment ref="O17" authorId="0" shapeId="0">
      <text>
        <r>
          <rPr>
            <b/>
            <sz val="9"/>
            <color indexed="81"/>
            <rFont val="Tahoma"/>
            <family val="2"/>
          </rPr>
          <t>Jorge JCV. Cambronero Vargas:</t>
        </r>
        <r>
          <rPr>
            <sz val="9"/>
            <color indexed="81"/>
            <rFont val="Tahoma"/>
            <family val="2"/>
          </rPr>
          <t xml:space="preserve">
En este espacio registra el código presupuestario del proyecto. Aplica únicamente para proyectos en programa 3 y 4</t>
        </r>
      </text>
    </comment>
    <comment ref="P17" authorId="0" shapeId="0">
      <text>
        <r>
          <rPr>
            <b/>
            <sz val="9"/>
            <color indexed="81"/>
            <rFont val="Tahoma"/>
            <family val="2"/>
          </rPr>
          <t>Jorge JCV. Cambronero Vargas:</t>
        </r>
        <r>
          <rPr>
            <sz val="9"/>
            <color indexed="81"/>
            <rFont val="Tahoma"/>
            <family val="2"/>
          </rPr>
          <t xml:space="preserve">
En este espacios se indica código presupuestario</t>
        </r>
      </text>
    </comment>
    <comment ref="Q17" authorId="0" shapeId="0">
      <text>
        <r>
          <rPr>
            <b/>
            <sz val="9"/>
            <color indexed="81"/>
            <rFont val="Tahoma"/>
            <family val="2"/>
          </rPr>
          <t>Jorge JCV. Cambronero Vargas:</t>
        </r>
        <r>
          <rPr>
            <sz val="9"/>
            <color indexed="81"/>
            <rFont val="Tahoma"/>
            <family val="2"/>
          </rPr>
          <t xml:space="preserve">
En este espacio indica  de la lista despegable escoge y registra la SUB PARTIDA especifica del gasto propuesto.</t>
        </r>
      </text>
    </comment>
    <comment ref="R17" authorId="2" shapeId="0">
      <text>
        <r>
          <rPr>
            <b/>
            <sz val="9"/>
            <color indexed="81"/>
            <rFont val="Tahoma"/>
            <family val="2"/>
          </rPr>
          <t>Karina KA. Alpizar:</t>
        </r>
        <r>
          <rPr>
            <sz val="9"/>
            <color indexed="81"/>
            <rFont val="Tahoma"/>
            <family val="2"/>
          </rPr>
          <t xml:space="preserve">
En este espacio registra EL MONTO DISPONIBLE EN LA CUENTA A LA FECHA DE LA MODIFICACIÓN</t>
        </r>
      </text>
    </comment>
    <comment ref="S17" authorId="0" shapeId="0">
      <text>
        <r>
          <rPr>
            <b/>
            <sz val="9"/>
            <color indexed="81"/>
            <rFont val="Tahoma"/>
            <family val="2"/>
          </rPr>
          <t>Jorge JCV. Cambronero Vargas:</t>
        </r>
        <r>
          <rPr>
            <sz val="9"/>
            <color indexed="81"/>
            <rFont val="Tahoma"/>
            <family val="2"/>
          </rPr>
          <t xml:space="preserve">
En este espacio escribe el MONTO  que necesita DISMINUIR anticipado de un signo (-) MENOS. Unicamente para modificación</t>
        </r>
      </text>
    </comment>
    <comment ref="T17" authorId="0" shapeId="0">
      <text>
        <r>
          <rPr>
            <b/>
            <sz val="9"/>
            <color indexed="81"/>
            <rFont val="Tahoma"/>
            <family val="2"/>
          </rPr>
          <t>Jorge JCV. Cambronero Vargas:</t>
        </r>
        <r>
          <rPr>
            <sz val="9"/>
            <color indexed="81"/>
            <rFont val="Tahoma"/>
            <family val="2"/>
          </rPr>
          <t xml:space="preserve">
En este espacio registra en caso necesario el MONTO que esta AUMENTADO en esta misma SUB PARTIDA. Aplica tanto para modificación como presupuesto ordinario y extraordinario </t>
        </r>
      </text>
    </comment>
    <comment ref="U17" authorId="2" shapeId="0">
      <text>
        <r>
          <rPr>
            <sz val="9"/>
            <color indexed="81"/>
            <rFont val="Tahoma"/>
            <family val="2"/>
          </rPr>
          <t xml:space="preserve">
En cada columna registra el MONTO que corresponde a cada una de estas 4 columnas que componen la APLICACIÓN CLASIFICACION ECONOMICA, siempre y cuando existan.</t>
        </r>
      </text>
    </comment>
    <comment ref="Y17" authorId="2" shapeId="0">
      <text>
        <r>
          <rPr>
            <b/>
            <sz val="9"/>
            <color indexed="81"/>
            <rFont val="Tahoma"/>
            <family val="2"/>
          </rPr>
          <t>Karina KA. Alpizar:</t>
        </r>
        <r>
          <rPr>
            <sz val="9"/>
            <color indexed="81"/>
            <rFont val="Tahoma"/>
            <family val="2"/>
          </rPr>
          <t xml:space="preserve">
SALDO DE LA PARTIDA DESPUES DE MODIFICACION</t>
        </r>
      </text>
    </comment>
    <comment ref="Z17" authorId="1" shapeId="0">
      <text>
        <r>
          <rPr>
            <b/>
            <sz val="9"/>
            <color indexed="81"/>
            <rFont val="Tahoma"/>
            <family val="2"/>
          </rPr>
          <t>Usuario:</t>
        </r>
        <r>
          <rPr>
            <sz val="9"/>
            <color indexed="81"/>
            <rFont val="Tahoma"/>
            <family val="2"/>
          </rPr>
          <t xml:space="preserve">
En estos espacios registra los montos que pretenden DISMINUIR o AUMENTAR en ambos Semestres y que suman el 100% a Ejecutar.</t>
        </r>
      </text>
    </comment>
    <comment ref="AB17" authorId="0" shapeId="0">
      <text>
        <r>
          <rPr>
            <b/>
            <sz val="9"/>
            <color indexed="81"/>
            <rFont val="Tahoma"/>
            <family val="2"/>
          </rPr>
          <t>Jorge JCV. Cambronero Vargas:</t>
        </r>
        <r>
          <rPr>
            <sz val="9"/>
            <color indexed="81"/>
            <rFont val="Tahoma"/>
            <family val="2"/>
          </rPr>
          <t xml:space="preserve">
Aquí automaticamente deberia registrarse la SUMATORIA de ambos periodos.</t>
        </r>
      </text>
    </comment>
    <comment ref="AC17" authorId="1" shapeId="0">
      <text>
        <r>
          <rPr>
            <b/>
            <sz val="9"/>
            <color indexed="81"/>
            <rFont val="Tahoma"/>
            <family val="2"/>
          </rPr>
          <t>RESUMEN DE JUSTIFICACION DISMINUCION O AUMENTO Y MENCIONAR OFICIO EN CUAL SE AMPLIA JUSTIFICACION DEL REQUERIMIENTO.</t>
        </r>
      </text>
    </comment>
    <comment ref="U18" authorId="3" shapeId="0">
      <text>
        <r>
          <rPr>
            <b/>
            <sz val="9"/>
            <color indexed="81"/>
            <rFont val="Tahoma"/>
            <family val="2"/>
          </rPr>
          <t>Meryselvy MM. Mora:</t>
        </r>
        <r>
          <rPr>
            <sz val="9"/>
            <color indexed="81"/>
            <rFont val="Tahoma"/>
            <family val="2"/>
          </rPr>
          <t xml:space="preserve">
gastos corrientes son: remuneraciones, servicios, materiales. Aplica para programa ! Y 2</t>
        </r>
      </text>
    </comment>
    <comment ref="V18" authorId="3" shapeId="0">
      <text>
        <r>
          <rPr>
            <b/>
            <sz val="9"/>
            <color indexed="81"/>
            <rFont val="Tahoma"/>
            <family val="2"/>
          </rPr>
          <t>Meryselvy MM. Mora:</t>
        </r>
        <r>
          <rPr>
            <sz val="9"/>
            <color indexed="81"/>
            <rFont val="Tahoma"/>
            <family val="2"/>
          </rPr>
          <t xml:space="preserve">
comprende la partida 5 de bienes duraderos</t>
        </r>
      </text>
    </comment>
    <comment ref="W18" authorId="3" shapeId="0">
      <text>
        <r>
          <rPr>
            <b/>
            <sz val="9"/>
            <color indexed="81"/>
            <rFont val="Tahoma"/>
            <family val="2"/>
          </rPr>
          <t>Meryselvy MM. Mora:</t>
        </r>
        <r>
          <rPr>
            <sz val="9"/>
            <color indexed="81"/>
            <rFont val="Tahoma"/>
            <family val="2"/>
          </rPr>
          <t xml:space="preserve">
comprende intereses y amortización por préstamos</t>
        </r>
      </text>
    </comment>
    <comment ref="X18" authorId="3" shapeId="0">
      <text>
        <r>
          <rPr>
            <b/>
            <sz val="9"/>
            <color indexed="81"/>
            <rFont val="Tahoma"/>
            <family val="2"/>
          </rPr>
          <t>Meryselvy MM. Mora:</t>
        </r>
        <r>
          <rPr>
            <sz val="9"/>
            <color indexed="81"/>
            <rFont val="Tahoma"/>
            <family val="2"/>
          </rPr>
          <t xml:space="preserve">
comprende partida 9 cuentas especiales</t>
        </r>
      </text>
    </comment>
    <comment ref="B28" authorId="2" shapeId="0">
      <text>
        <r>
          <rPr>
            <b/>
            <sz val="9"/>
            <color indexed="81"/>
            <rFont val="Tahoma"/>
            <family val="2"/>
          </rPr>
          <t>Karina:
DETALLAR LA JUSTIFICACION Y MENCION AR OFICIO DEL COORDINADOR DEL AREA</t>
        </r>
      </text>
    </comment>
    <comment ref="AA28" authorId="0" shapeId="0">
      <text>
        <r>
          <rPr>
            <b/>
            <sz val="9"/>
            <color indexed="81"/>
            <rFont val="Tahoma"/>
            <family val="2"/>
          </rPr>
          <t>Jorge JCV. Cambronero Vargas:</t>
        </r>
        <r>
          <rPr>
            <sz val="9"/>
            <color indexed="81"/>
            <rFont val="Tahoma"/>
            <family val="2"/>
          </rPr>
          <t xml:space="preserve">
En este espacio despliega la lista de INDICDORES, que tiene relacion DIRECTA con el PROGRAMADO, escoge y registra el que pretende alcanzar en su Proceso.</t>
        </r>
      </text>
    </comment>
    <comment ref="AB28" authorId="0" shapeId="0">
      <text>
        <r>
          <rPr>
            <b/>
            <sz val="9"/>
            <color indexed="81"/>
            <rFont val="Tahoma"/>
            <family val="2"/>
          </rPr>
          <t>Jorge JCV. Cambronero Vargas:</t>
        </r>
        <r>
          <rPr>
            <sz val="9"/>
            <color indexed="81"/>
            <rFont val="Tahoma"/>
            <family val="2"/>
          </rPr>
          <t xml:space="preserve">
En este espacio despliega la lista escoge la FORMULA que hace que su INDICADOR se materialice al lograrlo.</t>
        </r>
      </text>
    </comment>
    <comment ref="C42" authorId="2" shapeId="0">
      <text>
        <r>
          <rPr>
            <b/>
            <sz val="9"/>
            <color indexed="81"/>
            <rFont val="Tahoma"/>
            <family val="2"/>
          </rPr>
          <t>Karina</t>
        </r>
        <r>
          <rPr>
            <sz val="9"/>
            <color indexed="81"/>
            <rFont val="Tahoma"/>
            <family val="2"/>
          </rPr>
          <t xml:space="preserve">
PARA FIRMA DIGITAL O GRAFICA</t>
        </r>
      </text>
    </comment>
    <comment ref="P42" authorId="2" shapeId="0">
      <text>
        <r>
          <rPr>
            <b/>
            <sz val="9"/>
            <color indexed="81"/>
            <rFont val="Tahoma"/>
            <family val="2"/>
          </rPr>
          <t>Karina KA. Alpizar:</t>
        </r>
        <r>
          <rPr>
            <sz val="9"/>
            <color indexed="81"/>
            <rFont val="Tahoma"/>
            <family val="2"/>
          </rPr>
          <t xml:space="preserve">
Karina
PARA FIRMA DIGITAL O GRAFICA</t>
        </r>
      </text>
    </comment>
  </commentList>
</comments>
</file>

<file path=xl/sharedStrings.xml><?xml version="1.0" encoding="utf-8"?>
<sst xmlns="http://schemas.openxmlformats.org/spreadsheetml/2006/main" count="3655" uniqueCount="2975">
  <si>
    <t>CODIGO SEGÚN CLASIFICADOR DE INGRESOS</t>
  </si>
  <si>
    <t xml:space="preserve">INGRESO </t>
  </si>
  <si>
    <t>En caso de transferencias indique la institución concedente</t>
  </si>
  <si>
    <t>Presupuesto definitivo incorporado por la entidad</t>
  </si>
  <si>
    <t>PROGRAMA</t>
  </si>
  <si>
    <t>APLICACIÓN CLASIFICACIÓN ECONÓMICA</t>
  </si>
  <si>
    <t>Gasto Corriente</t>
  </si>
  <si>
    <t>Gasto Capital</t>
  </si>
  <si>
    <t>Transacciones Financieras</t>
  </si>
  <si>
    <t>Sumas sin asignación</t>
  </si>
  <si>
    <t>FECHA:</t>
  </si>
  <si>
    <t>MUNICIPALIDAD DE GARABITO</t>
  </si>
  <si>
    <t>Alcaldía Municipal</t>
  </si>
  <si>
    <t>Vicealcaldía Municipal</t>
  </si>
  <si>
    <t>Asistente Administrativo</t>
  </si>
  <si>
    <t>Secretaria de Alcaldia</t>
  </si>
  <si>
    <t xml:space="preserve">Secretaria del Concejo </t>
  </si>
  <si>
    <t>Auditor Interno</t>
  </si>
  <si>
    <t>Lider del Proceso de Informatica</t>
  </si>
  <si>
    <t>Lider del Proces de Asuntos Juridicos</t>
  </si>
  <si>
    <t>Lider del Proceso de Talento Humano</t>
  </si>
  <si>
    <t>Lider del Proceso de Planificacion</t>
  </si>
  <si>
    <t>Lider del Proceso de Gestion de Calidad y Mejora Continua</t>
  </si>
  <si>
    <t>Lider del Proceso de Comunicación</t>
  </si>
  <si>
    <t>Coordinador de Servcios Ciudadanos</t>
  </si>
  <si>
    <t>Coordinador de Servicios Municipales y Ambientales</t>
  </si>
  <si>
    <t>Coordinador de Servicios de Seguridad y Convivencia Social</t>
  </si>
  <si>
    <t>Coordinador de Desarrollo Economico</t>
  </si>
  <si>
    <t>Coordinador de Desarrollo Humano</t>
  </si>
  <si>
    <t>Coordinador de Servicios de Infraestructura y Obra Publica</t>
  </si>
  <si>
    <t>Coordinador de Servicios Tecnicos</t>
  </si>
  <si>
    <t>Coordinador de Servicios Logisticos</t>
  </si>
  <si>
    <t>Coordinadora de Servicios Financieros</t>
  </si>
  <si>
    <t>TIPO DE DOCUMENTO SOLICITADO:</t>
  </si>
  <si>
    <t>ORDINARIO</t>
  </si>
  <si>
    <t>EJE ESTRATEGICO PEM-PDHL</t>
  </si>
  <si>
    <t>OBJETIVOS GENERALES</t>
  </si>
  <si>
    <t>OBJETIVOS ESPECIFICOS</t>
  </si>
  <si>
    <t>LINEAS DE ACCION-PROYECTOS</t>
  </si>
  <si>
    <t>Objetivo de la Meta</t>
  </si>
  <si>
    <t>N° Meta</t>
  </si>
  <si>
    <t>Objetivos Desarrollo Sostenible</t>
  </si>
  <si>
    <t>Indicador Base</t>
  </si>
  <si>
    <t>FUNCIONARIO RESPONSABLE</t>
  </si>
  <si>
    <t>I SEMESTRE</t>
  </si>
  <si>
    <t>II SEMESTRE</t>
  </si>
  <si>
    <t>DISMINUYE</t>
  </si>
  <si>
    <t>TOTAL ANUAL</t>
  </si>
  <si>
    <t>Objetivos Desarrollo Sostenibles</t>
  </si>
  <si>
    <t>PROCESO</t>
  </si>
  <si>
    <t>CONSECUTIVO</t>
  </si>
  <si>
    <t>PERIODO</t>
  </si>
  <si>
    <t>Firma Autorizado Unidad Ejecutora 1 (Lider, Coordinador)</t>
  </si>
  <si>
    <t>Firma del Solicitante (Funcionario del Proceso)</t>
  </si>
  <si>
    <t>Autorizado por (Alcalde o Concejo Municipal)</t>
  </si>
  <si>
    <t>ESPACIO EXCLUSIVO USO DE PLANIFICACION</t>
  </si>
  <si>
    <t>OBSERVACIONES</t>
  </si>
  <si>
    <t>HORA:</t>
  </si>
  <si>
    <t>FIRMA:</t>
  </si>
  <si>
    <t>ESPACIO EXCLUSIVO USO DE SERVICIOS FINANCIEROS (PRESUPUESTO)</t>
  </si>
  <si>
    <t xml:space="preserve">HORA  :   </t>
  </si>
  <si>
    <t>FIRMA :</t>
  </si>
  <si>
    <t>CODIGO DEL DOCUMENTO</t>
  </si>
  <si>
    <t>SERVICIOS ESTRATEGICOS</t>
  </si>
  <si>
    <t>F1-SE-AlC</t>
  </si>
  <si>
    <t>F1-SE-C-AU.I</t>
  </si>
  <si>
    <t>F1-SE-P.I</t>
  </si>
  <si>
    <t>F1-SE-A.J</t>
  </si>
  <si>
    <t>F1-SE-T.I</t>
  </si>
  <si>
    <t>F1-SE-T.H</t>
  </si>
  <si>
    <t>F1-SE-O.P</t>
  </si>
  <si>
    <t>F1-SE-C.I</t>
  </si>
  <si>
    <t>SERVICIOS OPERATIVOS</t>
  </si>
  <si>
    <t>F1-S.C</t>
  </si>
  <si>
    <t>F1-S.SCS</t>
  </si>
  <si>
    <t>F1-S.AM</t>
  </si>
  <si>
    <t>F1-S.DE</t>
  </si>
  <si>
    <t>F1-S.DH</t>
  </si>
  <si>
    <t>F1-S.INF</t>
  </si>
  <si>
    <t>SERVICIOS DE APOYO</t>
  </si>
  <si>
    <t>F1-S.T</t>
  </si>
  <si>
    <t>F1-S.F</t>
  </si>
  <si>
    <t>F1-S.L</t>
  </si>
  <si>
    <t>FUNCIONARIO</t>
  </si>
  <si>
    <t>Tobias Murillo Rodriguez</t>
  </si>
  <si>
    <t>Olendia Irias Mena</t>
  </si>
  <si>
    <t>Jose Gilbert Madrigal</t>
  </si>
  <si>
    <t>Silvia Hernandez</t>
  </si>
  <si>
    <t>Xinia Espinoza G</t>
  </si>
  <si>
    <t>Julio Cesar Aguirre V</t>
  </si>
  <si>
    <t>Ricardo Azofeifa A</t>
  </si>
  <si>
    <t>Jose Martinez Melendez</t>
  </si>
  <si>
    <t>Erick Badilla Monge</t>
  </si>
  <si>
    <t>Jorge A. Cambronero Vargas</t>
  </si>
  <si>
    <t>Johan Ramirez S</t>
  </si>
  <si>
    <t>Jessica Zeledon</t>
  </si>
  <si>
    <t>Fulvio Barboza H</t>
  </si>
  <si>
    <t>Roberto Fallas</t>
  </si>
  <si>
    <t>Anyelo Hernandez</t>
  </si>
  <si>
    <t>Roy Jimenez Chavarria</t>
  </si>
  <si>
    <t>Greivin Rodriguez R</t>
  </si>
  <si>
    <t>Susana Rodriguez</t>
  </si>
  <si>
    <t>Alonso Araya Ordoñez</t>
  </si>
  <si>
    <t>Meryselvy Mora Flores</t>
  </si>
  <si>
    <t>EXTRAORDINARIO 1</t>
  </si>
  <si>
    <t>EXTRAORDINARIO 2</t>
  </si>
  <si>
    <t>EXTRAORDINARIO 3</t>
  </si>
  <si>
    <t>EXTRAORDINARIO EXTEMPORANEO</t>
  </si>
  <si>
    <t>MODIFICACION 1</t>
  </si>
  <si>
    <t>MODIFICACION 2</t>
  </si>
  <si>
    <t>MODIFICACION 3</t>
  </si>
  <si>
    <t>MODIFICACION 4</t>
  </si>
  <si>
    <t>MODIFICACION 5</t>
  </si>
  <si>
    <t>MODIFICACION 6</t>
  </si>
  <si>
    <t>MODIFICACION 7</t>
  </si>
  <si>
    <t>MODIFICACION 8</t>
  </si>
  <si>
    <t>MODIFICACION 9</t>
  </si>
  <si>
    <t>MODIFICACION 10</t>
  </si>
  <si>
    <t>MODIFICACION 11</t>
  </si>
  <si>
    <t>MODIFICACION 12</t>
  </si>
  <si>
    <t>MODIFICACION 13</t>
  </si>
  <si>
    <t>MODIFICACION 14</t>
  </si>
  <si>
    <t xml:space="preserve">EVALUACION I TRIMESTRE </t>
  </si>
  <si>
    <t>EVALUACION II TRIMESTRE</t>
  </si>
  <si>
    <t>EVALUACION III TRIMESTRE</t>
  </si>
  <si>
    <t>EVALUACION IV TRIMESTRE</t>
  </si>
  <si>
    <t>TIPO INSTRUMENTO</t>
  </si>
  <si>
    <t>ACTIVIDAD  02: AUDITORÍA</t>
  </si>
  <si>
    <t>ACTIVIDAD  03: INVERSIONES PROPIAS</t>
  </si>
  <si>
    <t>ACTIVIDAD  04: REGISTRO DE DEUDAS, FONDOS Y TRANSFERENCIAS</t>
  </si>
  <si>
    <t>SERVICIO 01.SERVICIO ASEO DE VIAS</t>
  </si>
  <si>
    <t>SERVICIO 02: RECOLECCIÓN DE BASURA</t>
  </si>
  <si>
    <t>SERVICIO 03: MANTENIMIENTO DE CAMINOS Y CALLES</t>
  </si>
  <si>
    <t>SERVICIO 04: CEMENTERIOS</t>
  </si>
  <si>
    <t>SERVICIO 05: PARQUES Y OBRAS DE ORNATO</t>
  </si>
  <si>
    <t>SERVICIO 06: ACUEDUCTOS</t>
  </si>
  <si>
    <t>SERVICIO 07: MERCADOS, PLAZAS Y FERIAS</t>
  </si>
  <si>
    <t>SERVICIO 08: MATADEROS</t>
  </si>
  <si>
    <t>SERVICIO 09: EDUCATIVOS, CULTURALES, Y DEPORTIVOS</t>
  </si>
  <si>
    <t>SERVICIO 10: SERVICIOS SOCIALES Y COMPLEMENTARIOS</t>
  </si>
  <si>
    <t>SERVICIO 11: ESTACIONAMIENTOS Y TERMINALES</t>
  </si>
  <si>
    <t>SERVICIO 12: ALUMBRADO PÚBLICO</t>
  </si>
  <si>
    <t>SERVICIO 13: ALCANTARILLADOS SANITARIOS</t>
  </si>
  <si>
    <t>SERVICIO 14: COMPLEJOS TURÍSTICOS</t>
  </si>
  <si>
    <t>SERVICIO 15: MEJORAMIENTO EN LA ZONA MARÍTIMO TERRESTRE</t>
  </si>
  <si>
    <t>SERVICIO 16: DEPÓSITO Y TRATAMIENTO DE BASURA</t>
  </si>
  <si>
    <t>SERVICIO 17: MANTENIMIENTO DE EDIFICIOS</t>
  </si>
  <si>
    <t>SERVICIO 18: REPARACIONES MENORES DE MAQUINARIA Y EQUIPO</t>
  </si>
  <si>
    <t>SERVICIO 19: EXPLOTACIÓN DE TAJOS Y CANTERAS</t>
  </si>
  <si>
    <t>SERVICIO 20: EN ZONA PORTUARIA</t>
  </si>
  <si>
    <t>SERVICIO 21: INSPECCIÓN SANITARIA</t>
  </si>
  <si>
    <t>SERVICIO 22: SEGURIDAD VIAL</t>
  </si>
  <si>
    <t>SERVICIO 23: SEGURIDAD Y VIGILANCIA EN LA COMUNIDAD</t>
  </si>
  <si>
    <t>SERVICIO 24: OBRAS DE HIDROLOGÍA</t>
  </si>
  <si>
    <t>SERVICIO 25: PROTECCIÓN DEL MEDIO AMBIENTE</t>
  </si>
  <si>
    <t>SERVICIO 26: DESARROLLO URBANO</t>
  </si>
  <si>
    <t>SERVICIO 27: DIRECCIÓN DE SERVICIOS Y MANTENIMIENTO</t>
  </si>
  <si>
    <t>SERVICIO 28: ATENCIÓN DE EMERGENCIAS CANTONALES</t>
  </si>
  <si>
    <t>SERVICIO 29: POR INCUMPLIMIENTO DE DEBERES DE LOS PROPIETARIOS DE BIENES INMUEBLES</t>
  </si>
  <si>
    <t>SERVICIO 30: ALCANTARILLADO PLUVIAL</t>
  </si>
  <si>
    <t>SERVICIO 31: APORTES EN ESPECIE PARA SERVICIOS Y PROYECTOS COMUNITARIOS</t>
  </si>
  <si>
    <t>GRUPO 03.01: EDIFICIOS</t>
  </si>
  <si>
    <t>GRUPO 02: VÍAS DE COMUNICACIÓN TERRESTRE</t>
  </si>
  <si>
    <t>GRUPO 03: OBRAS MARÍTIMAS Y FLUVIALES</t>
  </si>
  <si>
    <t>GRUPO 04: OBRAS URBANÍSTICAS</t>
  </si>
  <si>
    <t>GRUPO 05: INSTALACIONES</t>
  </si>
  <si>
    <t>GRUPO 06: OTROS PROYECTOS</t>
  </si>
  <si>
    <t>GRUPO 03.07: OTROS FONDOS E INVERSIONES</t>
  </si>
  <si>
    <t>GRUPO 04.01: EDIFICIOS</t>
  </si>
  <si>
    <t>NOMBRE DEL PROYECTO PRESUPUESTARIO</t>
  </si>
  <si>
    <t>Eficiencia de Ejecución</t>
  </si>
  <si>
    <t>Alcance del 100%</t>
  </si>
  <si>
    <t>PROGRAMACION MONTO</t>
  </si>
  <si>
    <t>SUB TOTAL</t>
  </si>
  <si>
    <t>VINCULACION PLAN OPERATIVO ANUAL</t>
  </si>
  <si>
    <t>DETALLE</t>
  </si>
  <si>
    <t>1.03.03</t>
  </si>
  <si>
    <t>1.04.99</t>
  </si>
  <si>
    <t>1.05.02</t>
  </si>
  <si>
    <t>5.02.99</t>
  </si>
  <si>
    <t>6.06.01</t>
  </si>
  <si>
    <t>6.02.03</t>
  </si>
  <si>
    <t>5.01.01</t>
  </si>
  <si>
    <t>5.01.02</t>
  </si>
  <si>
    <t>5.01.03</t>
  </si>
  <si>
    <t>5.01.04</t>
  </si>
  <si>
    <t>5.01.05</t>
  </si>
  <si>
    <t>5.01.99</t>
  </si>
  <si>
    <t>TRANSFERENCIAS CORRIENTES</t>
  </si>
  <si>
    <t>6.02.01</t>
  </si>
  <si>
    <t>6.06</t>
  </si>
  <si>
    <t>0.01 REMUNERACIONES BASICAS</t>
  </si>
  <si>
    <t>0.02 REMUNERACIONES EVENTUALES</t>
  </si>
  <si>
    <t>TOTAL REMUNERACIONES</t>
  </si>
  <si>
    <t>0.03 INCENTIVOS SALARIALES</t>
  </si>
  <si>
    <t>APORTES O DEDUCCIONES.</t>
  </si>
  <si>
    <t>TOTAL DEDUCCIONES</t>
  </si>
  <si>
    <t>2.03.04</t>
  </si>
  <si>
    <t>5.99.03</t>
  </si>
  <si>
    <t>OBJETIVOS DE DESARROLLO SOSTENIBLES.</t>
  </si>
  <si>
    <t>1-Fin de Pobreza</t>
  </si>
  <si>
    <t>3-Salud y Bienestar</t>
  </si>
  <si>
    <t>5-Igualdad de Genero</t>
  </si>
  <si>
    <t>6-Agua Limpia y Saneamiento</t>
  </si>
  <si>
    <t>9-Industria Innovacion e Infraestructura</t>
  </si>
  <si>
    <t>10-Reduccion de las Desigualdades</t>
  </si>
  <si>
    <t>11-Ciudades y comunidades Sostenibles</t>
  </si>
  <si>
    <t>12-Produccion y Consumo Responsable</t>
  </si>
  <si>
    <t>14-Vida Submarina</t>
  </si>
  <si>
    <t>15-Vida de Ecosistemas Terrestres</t>
  </si>
  <si>
    <t>16-Paz, Justicia e Instituciones Publicas Solidas</t>
  </si>
  <si>
    <t>Objetivos Generales</t>
  </si>
  <si>
    <t>Objetivos Especificos</t>
  </si>
  <si>
    <t>LINEAS DE ACCION</t>
  </si>
  <si>
    <t>DESARROLLO INSTITUCIONAL</t>
  </si>
  <si>
    <t>1. Articular la participación ciudadana como mecanismo para el proceso presupuestario y rendición de cuentas quinquenal.</t>
  </si>
  <si>
    <t>1.1.Elaborar propuesta reglamentaria para oficializar la participación ciudadana de los proyectos presupuestarios del Cantón.</t>
  </si>
  <si>
    <t xml:space="preserve">1.1.1. Promover la revisión tecnica y legal municipal de la propuesta de reglamento básico de participación ciudadana </t>
  </si>
  <si>
    <t>2. Aplicar el  instrumento tecnico y legal para materializar los proyectos contemplados dentro de la planificación institucional.</t>
  </si>
  <si>
    <t>2.1.Articular con los entes públicos correspondientes la declaratoria de interes para conformar nuevos territorios dentro del Cantón.</t>
  </si>
  <si>
    <t xml:space="preserve">2.1.1. Coordinar con entes regionales y de Gobierno Central para el alcance de declaratoria del tercer distrito del Cantón. </t>
  </si>
  <si>
    <t>2.2. Realizar coordinación institucional para el financimiento y ejecución de proyecto por ejes estráegicos de los planes para el Cantón.</t>
  </si>
  <si>
    <t>2.2.1.Implementar la estrategia de conformación de alianzas estrátegicas con entes publicos y privados para cooperación de aporte de recursos varios en el alcance de proyectos.</t>
  </si>
  <si>
    <t>3. Crear la herramienta y parámetros para la medición del desempeño en la ejecucion de metas y la mejora continua del control interno.</t>
  </si>
  <si>
    <t xml:space="preserve">3.1. Proponer el modelo automatizado de la medición del desempeño y su procedimiento de regularización. </t>
  </si>
  <si>
    <t xml:space="preserve">3.1.1. Desarrollar el modelo de medición de desempeño e implementar su pronta aplicación en los colaboradores(as) municipales. </t>
  </si>
  <si>
    <t>3.2. Implementar la medición del desempeño correspondiendo a la rendición de cuentas y al mejoramiento del control interno.</t>
  </si>
  <si>
    <t>4. Automatizar la informacion en la gestión de los procesos, enfocado en la sostenibilidad financiera y la sastisfaccion del ciudadano.</t>
  </si>
  <si>
    <t>4.1. Identificar los principales sub procesos y sus procedimientos que se automatizaran, para brindar un servicio de calidad al ciudadano.</t>
  </si>
  <si>
    <t xml:space="preserve">4.1.1. Crear un mapeo de los procesos municipales donde se priorice la automatización estrategica  de los que mejoren la informaicón, tramitologia y tiempo de respuesta. </t>
  </si>
  <si>
    <t>4.2. Priorizar la automatización de los sub procesos que interactuan en la trazabilidad de la informacion, agilización de tramite y  tiempos de respuesta para  la satisfaccion del ciudadano.</t>
  </si>
  <si>
    <t>4.3. Gestionar la automatizacion del proceso financiero en: contratación administrativa, manejo adecuados de inventario, activos, flotillas, inversiones, tramites y pagos en línea, priorización de gastos y recaudacion institucional.</t>
  </si>
  <si>
    <t>4.3.1. Elaborar una propuesta de mejora automatizada de los procesos financieros y de proveeduría, aliándose con entes competentes publico y privados conexos al tema.</t>
  </si>
  <si>
    <t>4.4. Ejecutar en alianza con las instancias competentes para el desarrollo de las etapas del proceso de Ingenería Inteligente del Cantón.</t>
  </si>
  <si>
    <t>5. Implemetar en cada plan acciones vinculadas con las NICSP y  que permitan la sostenibilidad financiera de la institucion.</t>
  </si>
  <si>
    <t>5.1. Crear formalmente una comision de las NICSP que formule una estrategia de trabajo, promueva la capacitacion y fomente la mejora continua en todos los procesos de la institución.</t>
  </si>
  <si>
    <t>5.1.1. Crear comisión  municipal para hacer y aplicar estrategia de capacitación y mejora continua de los procesos en aplicación de normas NICSP.</t>
  </si>
  <si>
    <t xml:space="preserve">5.2. Actualizar los manuales de procedimientos, reglamentos, tasas de servicios y reforma ley de patentes entre otras, que esten desactualizados o no existan y la formulacion de los requeridos por ley. </t>
  </si>
  <si>
    <t xml:space="preserve">5.2.1. Revisar y actualizar  los manuales de procedimientos financieros y contables municipales, reglamentos, reforma de leyes y tasas de servicios. </t>
  </si>
  <si>
    <t>5.3. Documentar en los diferentes procesos la proyección de acciones con sus costos en cumplimiento con las NICSP, que reflejen las afectaciones socioeconomicas dadas por desastres globales y locales.</t>
  </si>
  <si>
    <t xml:space="preserve">5.3.1.Crear base de datos de las acciones con sus costos en el cumplimiento de la NICSP que registren afectaciones socio-economicas. </t>
  </si>
  <si>
    <t>5.4. Efectuar un constante seguimiento, evaluación y valoración de los riesgos en la implementacion de las NICSP en todos los procesos de la institucion.</t>
  </si>
  <si>
    <t>5.4.1. Elaborar plan de seguimiento, evaluación y Valoración de los riesgos en aplicación de NICSP.</t>
  </si>
  <si>
    <t>5.5. Planificar  en base a la reserva presupuestaria y liquidez,  la ejecución del plan de acciones conforme a su complejidad y plazo definido, que permita la sostenibilidad financiera de la institución.</t>
  </si>
  <si>
    <t>5.5.1. Diseñar plan de acciones de sostenibilidad financiera con base a reserva presupuestaria  basada en posibles riesgos y liquidez municipal.</t>
  </si>
  <si>
    <t>PROYECTOS</t>
  </si>
  <si>
    <t>Proyecto de Declaratoria Tercer Distrito del Canton</t>
  </si>
  <si>
    <t>Proyecto de Financimiento de Becas Municipales</t>
  </si>
  <si>
    <t>Proyecto de Desarrollo de Ciudad Gubernamental de Jaco</t>
  </si>
  <si>
    <t xml:space="preserve">Proyecto de Fortalecimiento de Participación Ciudadana a nivel cantonal </t>
  </si>
  <si>
    <t>Proyecto de Reactivación de la Participación Ciudadana  en pro de Conviencia Pacífica y Sostenible al aire libre en Calle Hermosa</t>
  </si>
  <si>
    <t>DESARROLLLO ECONOMICO</t>
  </si>
  <si>
    <t>1. Coordinar con  aliados institucionales e  instancias privadas para la realización de estudios técnicos de mano de obra calificada inclusiva de las comunidades.</t>
  </si>
  <si>
    <r>
      <rPr>
        <b/>
        <sz val="10"/>
        <rFont val="Arial"/>
        <family val="2"/>
      </rPr>
      <t>1.1</t>
    </r>
    <r>
      <rPr>
        <sz val="10"/>
        <rFont val="Arial"/>
        <family val="2"/>
      </rPr>
      <t>. Efectuar estudios tecnicos para determinar el tipo de mano obra y los diferentes oficios y profesiones, que potencialicen la ocupacion de puestos laborales en las diferentes empresas locales.</t>
    </r>
  </si>
  <si>
    <t>1.2.1-Promover con las instituciones publicas y privadas estudios tecnicos, encuestas para conocer la situacion real de la mano obra del canton.</t>
  </si>
  <si>
    <t>2. Coordinar un programa  de capacitación para la potencialización de las las habilidades  y capacidades de la mano de obra local del Cantón.</t>
  </si>
  <si>
    <r>
      <rPr>
        <b/>
        <sz val="10"/>
        <rFont val="Arial"/>
        <family val="2"/>
      </rPr>
      <t>2.1</t>
    </r>
    <r>
      <rPr>
        <sz val="10"/>
        <rFont val="Arial"/>
        <family val="2"/>
      </rPr>
      <t>. Desarrollar un programa de capacitacion de habilidades y capacidades para la mano obra que califique para emplearse en las diferentes empresas que lo requieran.</t>
    </r>
  </si>
  <si>
    <t>2.1.1-Desarrollar capacitaciones de habilidades y capacidades para la mano obra que califique para emplearse en las diferentes empresas que lo requieran.</t>
  </si>
  <si>
    <t xml:space="preserve">3. Consolidar la visitación turística atraves  de proyectos potenciales sostenibles que promuevan el empleo y calidad de vida. </t>
  </si>
  <si>
    <r>
      <rPr>
        <b/>
        <sz val="10"/>
        <rFont val="Arial"/>
        <family val="2"/>
      </rPr>
      <t>3.1</t>
    </r>
    <r>
      <rPr>
        <sz val="10"/>
        <rFont val="Arial"/>
        <family val="2"/>
      </rPr>
      <t>. Promover con el Instituto Costarricense de Turismo y empresa privada,  los atractivos turísticos del Cantón, para aumentar la visitacion local e internacional.</t>
    </r>
  </si>
  <si>
    <t>3.1.1-Promover  los atractivos turisticos del canton con un plan integral publicitario.</t>
  </si>
  <si>
    <r>
      <rPr>
        <b/>
        <sz val="10"/>
        <rFont val="Arial"/>
        <family val="2"/>
      </rPr>
      <t xml:space="preserve">3.2. </t>
    </r>
    <r>
      <rPr>
        <sz val="10"/>
        <rFont val="Arial"/>
        <family val="2"/>
      </rPr>
      <t>Incentivar la visitacion a los atractivos turisticos mediante la oferta en un solo paquete de todos los diferentes servicios de la industria local.</t>
    </r>
  </si>
  <si>
    <t>3.2.1-Coordinar con el Instituto Costarricense de Turismo y empresa privada,  la promocion de los atractivos turísticos del Cantón, para aumentar la visitacion local e internacional.</t>
  </si>
  <si>
    <r>
      <rPr>
        <b/>
        <sz val="10"/>
        <rFont val="Arial"/>
        <family val="2"/>
      </rPr>
      <t>3.3</t>
    </r>
    <r>
      <rPr>
        <sz val="10"/>
        <rFont val="Arial"/>
        <family val="2"/>
      </rPr>
      <t>. Gestionar el desarrollo de infraestructura para la comercializacion de bienes servicios, facilitar el acceso al mar, el avistamiento de la flora, fauna, atractivos turisticos y la aventura en el canton.</t>
    </r>
  </si>
  <si>
    <t>3.3.1-Diseñar infraestructura para el mercado de artesanias en el canton</t>
  </si>
  <si>
    <t>3.3.2-Promover el avistamiento de especies de flora, fauna maritima, terrestre del canton</t>
  </si>
  <si>
    <t>3.3.3-Propiciar la construccion de atracaderos desde Tarcoles hasta Playa Hermosa.</t>
  </si>
  <si>
    <t>3.3.4-Impulsar la construccion de miradores para el avistamiento de la fauna en los dos distritos del canton</t>
  </si>
  <si>
    <t>3.3.5-Patrocinar el levantamiento de la existencia real de las especies de flora y fauna del canton.</t>
  </si>
  <si>
    <t>3.3.6-Proponer la construccion de mercados para la comercializacion de mariscos y otros en el canton.</t>
  </si>
  <si>
    <t>3.3.7-Impulsar el turismo rural, ecologico,aventura, montaña, pesca deportiva y biodiversidad para el disrito de Tarcoles, Herradura</t>
  </si>
  <si>
    <t>3,3.8-Fortalecer los proyectos de los pequeños artesanos del canton.</t>
  </si>
  <si>
    <t>3.3.9-Impulsar la gestion turistica como parte esencial de la respuesta institucional al desarrollo del canton.</t>
  </si>
  <si>
    <t>3.3.10-Promover otras fuentes de generacion de negocios y empleos inclusivo en todo el canton</t>
  </si>
  <si>
    <t xml:space="preserve">4. Incentivar  un programa de responsabilidad social para fuente alterna de recursos en proyectos prioritarios. </t>
  </si>
  <si>
    <r>
      <rPr>
        <b/>
        <sz val="10"/>
        <rFont val="Arial"/>
        <family val="2"/>
      </rPr>
      <t xml:space="preserve">4.1.1 </t>
    </r>
    <r>
      <rPr>
        <sz val="10"/>
        <rFont val="Arial"/>
        <family val="2"/>
      </rPr>
      <t>Promover alianzas estrátegicas entre CINDE, PROCOMER,  u otros similares y las pequeñas empresas productoras de bienes o servicios innovadores, que planifiquen ampliar su portafolio comercial.</t>
    </r>
  </si>
  <si>
    <r>
      <rPr>
        <b/>
        <sz val="10"/>
        <rFont val="Arial"/>
        <family val="2"/>
      </rPr>
      <t>4.1.</t>
    </r>
    <r>
      <rPr>
        <sz val="10"/>
        <rFont val="Arial"/>
        <family val="2"/>
      </rPr>
      <t xml:space="preserve"> Estimular el programa de responsabilidad social entre los empresarios y entidades públicas para patrocinar proyectos sostenibles en las diferentes comunidades del canton.</t>
    </r>
  </si>
  <si>
    <r>
      <rPr>
        <b/>
        <sz val="10"/>
        <rFont val="Arial"/>
        <family val="2"/>
      </rPr>
      <t xml:space="preserve">4.2.1. </t>
    </r>
    <r>
      <rPr>
        <sz val="10"/>
        <rFont val="Arial"/>
        <family val="2"/>
      </rPr>
      <t>Agendar reuniones con embajadas u organismos internacionales que permita a organizaciones sociales y pequeñas empresas, atraer recursos no reembolsables  para invertir en proyectos sostenibles locales.</t>
    </r>
  </si>
  <si>
    <r>
      <rPr>
        <b/>
        <sz val="10"/>
        <rFont val="Arial"/>
        <family val="2"/>
      </rPr>
      <t>4.2-</t>
    </r>
    <r>
      <rPr>
        <sz val="10"/>
        <rFont val="Arial"/>
        <family val="2"/>
      </rPr>
      <t>Utilizar el mecanismo de cooperacion internacional para incentivar la inversion publica y privada en nuestro canton.</t>
    </r>
  </si>
  <si>
    <r>
      <rPr>
        <b/>
        <sz val="10"/>
        <rFont val="Arial"/>
        <family val="2"/>
      </rPr>
      <t>4.3.1</t>
    </r>
    <r>
      <rPr>
        <sz val="10"/>
        <rFont val="Arial"/>
        <family val="2"/>
      </rPr>
      <t xml:space="preserve">. Incentivar  un programa de responsabilidad social para fuente alterna de recursos en proyectos prioritarios. </t>
    </r>
  </si>
  <si>
    <r>
      <t>4.3.1</t>
    </r>
    <r>
      <rPr>
        <b/>
        <sz val="10"/>
        <rFont val="Arial"/>
        <family val="2"/>
      </rPr>
      <t>-</t>
    </r>
    <r>
      <rPr>
        <sz val="10"/>
        <rFont val="Arial"/>
        <family val="2"/>
      </rPr>
      <t>Estimular la responsabilidad social entre los empresarios y entidades públicas del canton</t>
    </r>
  </si>
  <si>
    <t>5. Promover  la creación y el seguimiento  de organizaciones sociales productivas con entes institucionales y privados.</t>
  </si>
  <si>
    <r>
      <rPr>
        <b/>
        <sz val="10"/>
        <rFont val="Arial"/>
        <family val="2"/>
      </rPr>
      <t>5.1.</t>
    </r>
    <r>
      <rPr>
        <sz val="10"/>
        <rFont val="Arial"/>
        <family val="2"/>
      </rPr>
      <t xml:space="preserve"> Realizar un levantamiento de  datos  de nuevas iniciativas  para crear organizaciones sociales con gran interes de producir y ser sostenibles.</t>
    </r>
  </si>
  <si>
    <t>5.1.1-Promover la creacion y seguimiento organizaciones sociales productivas con entes publicos y privados</t>
  </si>
  <si>
    <r>
      <rPr>
        <b/>
        <sz val="10"/>
        <rFont val="Arial"/>
        <family val="2"/>
      </rPr>
      <t>5.2.</t>
    </r>
    <r>
      <rPr>
        <sz val="10"/>
        <rFont val="Arial"/>
        <family val="2"/>
      </rPr>
      <t xml:space="preserve"> Darle seguimiento al banco de organizaciones sociales existentes para su fortalecimiento.</t>
    </r>
  </si>
  <si>
    <t>5.2.1-Coordinar con instituciones publicas y privadas la capacitacion de interesados en conformar una organización social.</t>
  </si>
  <si>
    <r>
      <rPr>
        <b/>
        <sz val="10"/>
        <rFont val="Arial"/>
        <family val="2"/>
      </rPr>
      <t>5.3.</t>
    </r>
    <r>
      <rPr>
        <sz val="10"/>
        <rFont val="Arial"/>
        <family val="2"/>
      </rPr>
      <t xml:space="preserve"> Incetivar la construcción de infraestructura para la producción e industrialización de productos agrícolas,, maritimo,  pecuarios y de residuos valorizables. </t>
    </r>
  </si>
  <si>
    <t>5.3.1-Promover la dotacion de infraestructura para produccir e industrializar productos, bienes de organizacones sociales en crecimiento del canton.</t>
  </si>
  <si>
    <t xml:space="preserve">6. Establecer alianzas estrátegicas con instituciones públicas y organismos nacionales e internacionales, de índole publico y privada, para inversión conjunta de recursos en proyectos. </t>
  </si>
  <si>
    <r>
      <rPr>
        <b/>
        <sz val="10"/>
        <rFont val="Arial"/>
        <family val="2"/>
      </rPr>
      <t>6.1.</t>
    </r>
    <r>
      <rPr>
        <sz val="10"/>
        <rFont val="Arial"/>
        <family val="2"/>
      </rPr>
      <t xml:space="preserve"> Diseñar un plan de responsabilidad social con entes cooperantes publicos y privados que inviertan en desarrollo humano local.</t>
    </r>
  </si>
  <si>
    <t xml:space="preserve">6.1.1. Crear e implementar un programa planificado de responsabilidad social para el desarrollo de proyectos en conjunto. </t>
  </si>
  <si>
    <r>
      <rPr>
        <b/>
        <sz val="10"/>
        <rFont val="Arial"/>
        <family val="2"/>
      </rPr>
      <t>6.2</t>
    </r>
    <r>
      <rPr>
        <sz val="10"/>
        <rFont val="Arial"/>
        <family val="2"/>
      </rPr>
      <t>. Articular reuniones y acuerdos/convenios  con embajadas u organismos internacionales que permita a organizaciones sociales y pequeñas empresas, atraer recursos no reembolsables  para invertir en proyectos sostenibles locales.</t>
    </r>
  </si>
  <si>
    <t xml:space="preserve">6.2.1. Definir cronograma de reuniones alineado a agendas de actores involucrados para el alcance de cooperaciones o convenios marco o específicos. </t>
  </si>
  <si>
    <r>
      <rPr>
        <b/>
        <sz val="10"/>
        <rFont val="Arial"/>
        <family val="2"/>
      </rPr>
      <t>6.3.</t>
    </r>
    <r>
      <rPr>
        <sz val="10"/>
        <rFont val="Arial"/>
        <family val="2"/>
      </rPr>
      <t xml:space="preserve"> Promover alianzas estrátegicas entre CINDE, PROCOMER,  u otros similares y las pequeñas y medianas empresas productoras de bienes o servicios innovadores u otros conexos, que planifiquen ampliar su portafolio comercial.</t>
    </r>
  </si>
  <si>
    <t>6.3.1. Identificar alianzas estrategicas con entes capacitadores o de fortalecimiento  de las pequeñas y medianas empressas locales.</t>
  </si>
  <si>
    <t>Proyecto de Construcción de Mercado de Artesanías en  Peñón  de  Guacalillo- Tárcoles</t>
  </si>
  <si>
    <t xml:space="preserve">Proyecto de Capacitación  Comunal en agricultura rural,  manejo y técnicas agrícolas, hidroponía u otros en Bajamar y Guacalillo.  </t>
  </si>
  <si>
    <t xml:space="preserve">Proyecto Turístico  de Visitación de Avistamiento  de Aves, especies nativas  y flora  en Laguna Bajamar y Manglar de Guacalillo </t>
  </si>
  <si>
    <t xml:space="preserve">Proyecto de Capacitación  Comunal en agricultura rural,  manejo y técnicas agrícolas, hidroponía u otros Lagunillas </t>
  </si>
  <si>
    <t>Proyectos de  Creación de un Inventario Turístico Municipal en pro de promoción de tours locales de atractivo natural( avistamiento de cocodrilos, pesca, cabalgatas, etc) en Tárcoles</t>
  </si>
  <si>
    <t xml:space="preserve">Proyecto de Capacitación Comunal para la formación técnica  diversa según demanda local  para Tárcoles y Playa Azul </t>
  </si>
  <si>
    <t xml:space="preserve">Proyecto de Fortalecimiento de COOPETÁRCOLES R.L. </t>
  </si>
  <si>
    <t xml:space="preserve">Proyecto de Turismo Rural Comunitario en Tárcoles y Playa Azul </t>
  </si>
  <si>
    <t>Proyecto de Desarrollo Turístico, Ecológico  de Pesca Deportiva y Visitación de Biodiversidad de Herradura y lugares conexos en Herradura</t>
  </si>
  <si>
    <t xml:space="preserve">Proyecto de Capacitación Comunal para la formación técnica  diversa según demanda local  para Herradura </t>
  </si>
  <si>
    <t>Proyecto de Turismo Ecologico y de Aventura  en Montañas alrededor de Jacó</t>
  </si>
  <si>
    <t>Proyecto de Creación de Festival del Mar (temporada baja)</t>
  </si>
  <si>
    <t>Proyecto de  Creación de un Inventario Turístico Municipal en pro de promoción atractivos naturales de Jaco</t>
  </si>
  <si>
    <t>Proyecto de Ordenamiento de Escuelas de Surf en Jaco</t>
  </si>
  <si>
    <t>Proyecto de Capacitación Comunal para la formación técnica  diversa según demanda local  para Jaco</t>
  </si>
  <si>
    <t>Proyecto de Creación de una Oficina de Gestión Turística Municipal</t>
  </si>
  <si>
    <t>Proyecto de Plan de Resposabilidad Social de Garabito</t>
  </si>
  <si>
    <t xml:space="preserve">Proyecto de Desarrollo de Iniciativas en pro de Fuentes de Empleo Local </t>
  </si>
  <si>
    <t xml:space="preserve">Proyecto de Posicionamiento Turístico de Jaco a nivel internacional </t>
  </si>
  <si>
    <t>Proyecto de  Creación de un Inventario Turístico Municipal en pro de promoción atractivos naturales de Calle Hermosa(tour de totugas, balance de cuerda, surf)</t>
  </si>
  <si>
    <t>Proyecto de  Creación de un Inventario Turístico Municipal en pro de promoción atractivos naturales de Quebrada Amarilla</t>
  </si>
  <si>
    <t>Proyecto de Reactivación del Empleo y el Comercio en Quebrada Amarilla</t>
  </si>
  <si>
    <t>Proyecto de Desarrollo de Iniciativas en pro de Fuentes de Empleo Local con enfoque de Género  en  Quebrada Amarilla</t>
  </si>
  <si>
    <t>Coordinación con MTSS, INDER y DINADECO para financimiento de proyectos productivos y de infraestrutura comunal</t>
  </si>
  <si>
    <t>Coordinación con universidades y centros de investigación para valorar potencial de explotación turísticas de mantos acuíferos de Bajamar y Guacalillo</t>
  </si>
  <si>
    <t xml:space="preserve">Coordinación con Ministerio de Agricultura y Ganadería y Centro Agrícola Cantonal en pro de capacitaciones de indole agrícola en zonas rurales  </t>
  </si>
  <si>
    <t>Coordinación con entidades bancarias publicas y privadas en pro de la colocación de cajeros automáticos en comunidades rurales del Cantón</t>
  </si>
  <si>
    <t>Coordinación con INCOPESCA en pro de Capacitación de Pesca de Arrastre u otras modalidades no invasivas  para Quebrada Ganado y Tárcoles</t>
  </si>
  <si>
    <t>SERVICIOS PUBLICOS</t>
  </si>
  <si>
    <t xml:space="preserve">1. Coordinar con los entes correspodientes el control tarifario y la prestación del servicio público en comunidades alejadas del  Cantón.  </t>
  </si>
  <si>
    <t>1. 1.Realizar un levantamiento de información del  servicio de transporte publico, la tarifa oficial y horarios autorizados por comunidad  en el canton.</t>
  </si>
  <si>
    <t xml:space="preserve">1.1.1. Coordinar  desde el Gobierno Local  y sus procesos municipales en conjunto identifican el mapeo de las necesidades de mejora de la prestación de servicios publicos,  para su articulación de respuesta con los entes públicos atinentes según necesidad. </t>
  </si>
  <si>
    <t xml:space="preserve">1.2.Coordinar con las entidades competentes la formalizacion en la prestación del servicio de transporte comunal. </t>
  </si>
  <si>
    <t xml:space="preserve">1.3.-Identificar en una base de datos  los sectores con deficit del servicio de: agua potable,  alumbrado, telecomunicaciones, internet por comunidad. </t>
  </si>
  <si>
    <t>1.4. Articular con los entes competentes la prestación del servicio de: agua potable, alumbrado, telecomunicaciones, internet por comunidad</t>
  </si>
  <si>
    <t xml:space="preserve">Proyecto de Fortalecimiento de Espacio de Convivencia Sana Comunitaria y Deportiva </t>
  </si>
  <si>
    <t>Proyecto de fortalecimiento de la Policía Municipal en pro del Turismo</t>
  </si>
  <si>
    <t>Proyecto de Desarrollo de Espacios de Convivencia Sana y Deportiva en barrios de Jacó</t>
  </si>
  <si>
    <t>Proyecto de Desarrollo de Espacios de Convivencia Sana y Deportiva en barrios de Quebrada Amarilla</t>
  </si>
  <si>
    <t>Coordinación interinstitucional para la Prestación de Atención  de Respuesta Pronta  en los  Servicio de Seguridad(OIJ, Fuerza Pública, Policía Municipal y Atención Emergencias( Cruz Roja Costarricense, PANI, u otros)</t>
  </si>
  <si>
    <t>Proyecto de Fortalecimiento de Guardavidas Municipales</t>
  </si>
  <si>
    <t xml:space="preserve">Coordinación con Fuerza Pública para Creación de Casetas de Vigilancia en Cascos Rurales Comunitarios de ambos distritos </t>
  </si>
  <si>
    <t>DESARROLLO HUMANO (SOCIAL, CULTURAL, SALUD, EDUCACION y SEGURIDAD)</t>
  </si>
  <si>
    <t xml:space="preserve">1. Articular la solución efectiva  de vivienda comunitaria con instancias publicas y privadas. </t>
  </si>
  <si>
    <t>1.1.Efectuar en alianza con instituciones publicas o privadas relacionadas, el estudio de las personas que pueden calificar para optar por una vivienda dentro del Cantón.</t>
  </si>
  <si>
    <t xml:space="preserve">1.1.1. Consolidar alianzas privadas o enlaces institucionales públicos para poder identificar la población local beneficiaria de vivienda de clase media, baja y vulnerable. </t>
  </si>
  <si>
    <t>1.2. Efectuar un estudio tecnico de la calidad, el costo y  la capacidad de los terrenos aptos para la construccion de vivienda.</t>
  </si>
  <si>
    <t xml:space="preserve">1.2.1. Crear el estudio diagnostico sobre costo, calidad y capacidad de terrenos aptos apra la construcción de vivienda, en ambos distritos del Cantón. </t>
  </si>
  <si>
    <t xml:space="preserve">2. Identificar los grupos etarios meta de atención integral  en cuanto Niñez,  Adolescencia, en Discapacidad  y condición de  Adulto Mayor con la finalidad del desarrollo de  programas municipales y construcción de infraestructura apta  para su calidad de vida y bienestar socio-economico y psicologico. </t>
  </si>
  <si>
    <t xml:space="preserve">2.1. Formular los mapeos de identificacion de población de los grupos etarios citados para  la implementación de los programas sociales de atención de salud y de inserción economica en sociedad de su nucleo familiar. </t>
  </si>
  <si>
    <t>2.1.1 Realizar un diagnostico cantonal georeferenciado entre Gobierno Local, instituciones publicas y empresa privada  donde se identifique población,  estadísticas principales y necesidades de las población de los grupos etarios.</t>
  </si>
  <si>
    <t xml:space="preserve">2.2. Hacer un estudio socio- economico y psicologico de la poblacion identificada para validar los posibles beneficiarios(as) que requieren el servicio de cuido y atención integral en salud u otros servicios sociales y nutricionales. </t>
  </si>
  <si>
    <t>2.2.1. Aplicar un estudio socio- economico y psicologico, a la población detectada para definir beneficiados y servicios a prestar en programas y Centros de atención Integral o Cuido</t>
  </si>
  <si>
    <t>2.3.Establecer alianzas con instituciones publicas, organizaciones sociales locales,  organismos internacionales y empresa privada para disponer de fondos no reembolsables y otros recurrsos  a invertir en programas sociales y en el  diseño y construccion de Centros de Atención Integral en Salud.</t>
  </si>
  <si>
    <t>2.3.1. Consolidar alianzas, convenios, y aplicación de proyectos para el alcance de  recursos para el diseño y construcción de Centros de Atención Integral o bien el  financiamiento de programas sociales.</t>
  </si>
  <si>
    <t xml:space="preserve">2.4. Definir los mecanismos y regulación en el mantenimiento y funcionamiento de operación de los Centro de Atención Integral de Salud según grupo etaria abordado con esta infraestructura. </t>
  </si>
  <si>
    <t xml:space="preserve">2.4.1. Contruir las guías, manuales y convenios requeridos para el mantenimiento y costo de operación de los Centros de Atención Integral según población abordada.  </t>
  </si>
  <si>
    <t xml:space="preserve">3.Promover programas y proyectos que potencialicen las capacidades humanas en el arte, la cultura, la música y la escultura y el deporte. </t>
  </si>
  <si>
    <r>
      <t>3.1. Realizar un diagnostico que determine el inter</t>
    </r>
    <r>
      <rPr>
        <sz val="10"/>
        <rFont val="Arial"/>
        <family val="2"/>
      </rPr>
      <t>es de participación</t>
    </r>
    <r>
      <rPr>
        <sz val="10"/>
        <color rgb="FFFF0000"/>
        <rFont val="Arial"/>
        <family val="2"/>
      </rPr>
      <t xml:space="preserve"> </t>
    </r>
    <r>
      <rPr>
        <sz val="10"/>
        <color theme="1"/>
        <rFont val="Arial"/>
        <family val="2"/>
      </rPr>
      <t>por disciplin</t>
    </r>
    <r>
      <rPr>
        <sz val="10"/>
        <rFont val="Arial"/>
        <family val="2"/>
      </rPr>
      <t xml:space="preserve">a artística, deportiva o cultural </t>
    </r>
    <r>
      <rPr>
        <sz val="10"/>
        <color theme="1"/>
        <rFont val="Arial"/>
        <family val="2"/>
      </rPr>
      <t xml:space="preserve"> que posee la población del Cantón.</t>
    </r>
  </si>
  <si>
    <t xml:space="preserve">3.1.1. Realizar un estudio cantonal que identifique por comunidad la población  interesada y las disciplinas en el arte y el deporte de mayor particiación ciudadana. </t>
  </si>
  <si>
    <t>3.2. Determinar en alianza con las instituciones relacionadas el financimiento integral de recursos para la infraestructura  y el alcance de los programas artisticos y deportivos  que se se desarrollaran por comunidad.</t>
  </si>
  <si>
    <t xml:space="preserve">3.2.1.  Crear un fondo cantonal de aliados publicos y privados para el  financiamiento de programas artisticos y deportivos, y la infraestructura para su practica adecuada.  </t>
  </si>
  <si>
    <t xml:space="preserve">4.Gestionar la recuperación de  los espacios públicos  para la recreación y convivencia familiar inclusiva en las comunidades. </t>
  </si>
  <si>
    <r>
      <t>4. 1. Realizar un estudio del  área, cantida</t>
    </r>
    <r>
      <rPr>
        <sz val="10"/>
        <rFont val="Arial"/>
        <family val="2"/>
      </rPr>
      <t>d y valor</t>
    </r>
    <r>
      <rPr>
        <sz val="10"/>
        <color theme="1"/>
        <rFont val="Arial"/>
        <family val="2"/>
      </rPr>
      <t xml:space="preserve"> de los terrenos publicos existentes desocupados por comunidad. </t>
    </r>
  </si>
  <si>
    <t xml:space="preserve">4.1.1. Identificar un diagnostico georeferenciado los predios publicos aptos en ambos distrito,  para uso de programas comunales. </t>
  </si>
  <si>
    <t xml:space="preserve">4.2. Diseñar el plan de uso de recuperación y disposición adecuada de espacios publicos recuperados por comunidad. </t>
  </si>
  <si>
    <t xml:space="preserve">4.1.2. Gestar el planteamiento de uso de espacios publicos recuperados con entes publicos y privados en pro del desarrollo humano de las comunidades. </t>
  </si>
  <si>
    <t xml:space="preserve">5.Coordinar  iniciativas para  la ampliación  técnica y de especialidades médicas, e infraestructura en los diferentes EBAIS. </t>
  </si>
  <si>
    <t xml:space="preserve">5.1. Identificar las principales necesidades de infraestructura, terreno y especialidades técnicas y medicas requeridas en los EBAIS (existentes o por contruirse)  para su efectiva operacion. </t>
  </si>
  <si>
    <t xml:space="preserve">5.1.1.Realizar un diagnostico general de los EBAIS, para busqueda de inversión en mejoras por parte de la CCSS, organizaciones sociales y empresa privada. </t>
  </si>
  <si>
    <t>6.Realizar  con las instancias involucradas los estudios nedesarios y la dotación de infraestructura educativa  y comunal principalmente en sectores rurales del Cantón.</t>
  </si>
  <si>
    <t xml:space="preserve">6.1. 1. Coordinar  un  inventario de la infraestructura deficitaria educativa por comunidad para solventar su pronta mejora. </t>
  </si>
  <si>
    <t>6.1.1  Realizar un estudio interdisciplinario donde se evalue el mejoramiento de centros de educacion primaria y secundaria, para el alcance de inversión en mejoras por parte dede MEP, organizaciones sociales y empresa privada</t>
  </si>
  <si>
    <t xml:space="preserve">6.1.2. Realizar un diagnostico de la infraestructura comunal  del estado actual de los  salones comunales, plazas feriales, areas recreativas y otros para la planificación conjunta de su mejora efectiva. </t>
  </si>
  <si>
    <t xml:space="preserve">6.2.1. Diseñar un diagnostico por comunidad sobre estado de infaestructura comunal, para poder buscar soluciones efectivas conjuntas. </t>
  </si>
  <si>
    <t xml:space="preserve">6.3.1. Promover alternativas de educación inclusiva para las comunidades en temas de interes social, economico y ambiental para la mejora  de la calidad de vida y empleabilidad.  </t>
  </si>
  <si>
    <t xml:space="preserve">6.3.1. Capacitar a las comunidades en temas contemporaneos,  según interes comunitario o de organiaciones sociales. </t>
  </si>
  <si>
    <t xml:space="preserve">7.Establecer alianzas estrátegicas con instituciones públicas y organismos nacionales e internacionales, de índole publico y privada, para inversión conjunta de recursos en proyectos, programas e infraestructura. </t>
  </si>
  <si>
    <t>7.1. Diseñar un plan de responsabilidad social con entes cooperantes publicos y privados que inviertan en desarrollo humano local.</t>
  </si>
  <si>
    <t xml:space="preserve">7.1.1. Crear e implementar un programa planificado de responsabilidad social para el desarrollo de proyectos en conjunto. </t>
  </si>
  <si>
    <t>7.2. Articular reuniones y acuerdos/convenios  con embajadas u organismos internacionales que permita a organizaciones sociales y pequeñas empresas, atraer recursos no reembolsables  para invertir en proyectos sostenibles locales.</t>
  </si>
  <si>
    <t xml:space="preserve">7.2.1. Definir cronograma de reuniones alineado a agendas de actores involucrados en pro de alcance de cooperaciones o convenios específicos o marco. </t>
  </si>
  <si>
    <t xml:space="preserve">8. Articular con entes publicos y privados el establecimiento de indicadores para aplicar  modelo de  seguridad integral en sitios estratégicos. </t>
  </si>
  <si>
    <r>
      <t>8.1. Coordinar con las instituciones relacionadas</t>
    </r>
    <r>
      <rPr>
        <sz val="10"/>
        <rFont val="Arial"/>
        <family val="2"/>
      </rPr>
      <t xml:space="preserve"> la información actualizada</t>
    </r>
    <r>
      <rPr>
        <sz val="10"/>
        <color theme="1"/>
        <rFont val="Arial"/>
        <family val="2"/>
      </rPr>
      <t xml:space="preserve">  de los principales indicadores de seguridad de cada </t>
    </r>
    <r>
      <rPr>
        <sz val="10"/>
        <rFont val="Arial"/>
        <family val="2"/>
      </rPr>
      <t>comunidad.</t>
    </r>
  </si>
  <si>
    <t xml:space="preserve">8.1.1.Determinar en conjunto  por medio de  base de datos actualizada los principales estadísticas sobre seguridad ciudadana, tal con incidencias georeferenciadas en los dos distritos. </t>
  </si>
  <si>
    <t xml:space="preserve">8.2. Articular con entes competentes el diseño de estrategias automatizadas e inteligentes para atender y minimizar el comportamiento de indicadores de seguridad en las diferentes comunidades. </t>
  </si>
  <si>
    <t xml:space="preserve">8.1.2. Diseñar un programa estrategico de resguardo de seguridad ciudadana mediante capacitación  y formación de brigadas locales dado desde entes especializados hacia comunidades, organizaciones sociales y empresa privada.   </t>
  </si>
  <si>
    <t>9. Propiciar  programas de seguridad comunitaria  y la construccción de infraestructura innovadora, sostenible y diversa para los sectores más vulnerables del Cantón.</t>
  </si>
  <si>
    <t xml:space="preserve">9.1. Articular con las instituciones relacionadas el diseño, construccion o mejora prioritaria de infraestructura inteligente para la atención de seguridad en las diferentes comunidades. </t>
  </si>
  <si>
    <t xml:space="preserve">9.1.1. Identificar el estado actual de los terrenos,  infraestructura y del capital humano de  las Delgaciones de Fuerza Publica en ambos distritos, para el diseño inteligente y mejora efectiva y conjunta  de las necesidades detectadas. </t>
  </si>
  <si>
    <t>Proyecto de Fortalecimiento del Subcomite de Deportes de Bajamar  para desarrollo de programas deportivos inclusivos e innovadores</t>
  </si>
  <si>
    <t>Proyecto de Construcción de Centro Diurno para la Atención Integral del Adulto Mayor</t>
  </si>
  <si>
    <t xml:space="preserve">Proyecto  de Capacitación Comunal de Desarrollo de Estilos de Vida Saludables </t>
  </si>
  <si>
    <r>
      <t>Proyecto de Fortalecimiento del Subcomite de Deportes de Bajamar  para desarrollo de programas deportivos inclusivos e innovadores</t>
    </r>
    <r>
      <rPr>
        <i/>
        <sz val="11"/>
        <color theme="1"/>
        <rFont val="Calibri"/>
        <family val="2"/>
        <scheme val="minor"/>
      </rPr>
      <t>(futbol femenino y masculino en jovenes y niños)</t>
    </r>
  </si>
  <si>
    <t xml:space="preserve">Proyecto de Capacitación Comunal en procesos de formación humana y empresarial enfocado en Género en Lagunillas </t>
  </si>
  <si>
    <t>Proyecto de Fortalecimiento de Banda  Municipal y Bailes pro niñez y juventud local en Lagunillas</t>
  </si>
  <si>
    <t>Proyecto de Construcción de  Casa Cultural  y Escuela de Música en Quebrada Ganado</t>
  </si>
  <si>
    <t>Proyecto de Rescate Histórico y Cultural  de La Barca en Intermedios Tárcoles</t>
  </si>
  <si>
    <t>Proyecto de Fortalecimiento de la Infraestructura Educativa conforme Ley 7600</t>
  </si>
  <si>
    <t>Proyecto de Fortalecimiento de Bandas y Bailes para niñez y juventud local</t>
  </si>
  <si>
    <t xml:space="preserve">Proyecto de Fortalecimiento del Centro Josefina Ugalde </t>
  </si>
  <si>
    <t>Proyecto de Creación de Feria Anual Cultural del Arte Garabito</t>
  </si>
  <si>
    <t>Proyecto de Fortalecimiento de Disciplinas y Actividades Deportivas en Garabito</t>
  </si>
  <si>
    <t>Proyecto de Restauración y Reinserción Social a Víctimas de Drogadicción, Alcoholismo o Violencia Intrafamiliar</t>
  </si>
  <si>
    <r>
      <t>Proyecto de Capacitación Comunal en Tema de No Fumado (</t>
    </r>
    <r>
      <rPr>
        <i/>
        <sz val="11"/>
        <color theme="1"/>
        <rFont val="Calibri"/>
        <family val="2"/>
        <scheme val="minor"/>
      </rPr>
      <t>coordinación MINSA</t>
    </r>
    <r>
      <rPr>
        <sz val="10"/>
        <rFont val="Arial"/>
        <family val="2"/>
      </rPr>
      <t>)</t>
    </r>
  </si>
  <si>
    <t>Proyecto de Capacitación Comunal en No  Maltrato Animal</t>
  </si>
  <si>
    <t xml:space="preserve">Proyecto de Fortalecimiento de Programas de Alfabetización en Población Adulta </t>
  </si>
  <si>
    <t>Proyecto de Formación Técnica en Adultos Mayores</t>
  </si>
  <si>
    <t>Proyecto de Reingeniría Social en pro de paliar pobreza, drogas, migración,  prostitución y otros problemas conexos. Enfoque integral.</t>
  </si>
  <si>
    <t>Proyecto de Fortalecimiento de la Practica del Surf en niñez y adolescencia garabiteña</t>
  </si>
  <si>
    <t>Proyecto de Fortalecimiento del Subcomite de Deportes  Calle Hermosa area desarrollo de programas deportivos inclusivos e innovadores</t>
  </si>
  <si>
    <t>Proyecto de Fortalecimiento de Estilos de Vida Saludable Calle Hermosa</t>
  </si>
  <si>
    <t>Proyecto de Capacitacion Comunal y Limpieza de vectores en Calle Hermosa</t>
  </si>
  <si>
    <t>Proyecto de Extensión Cultural de Enseñanza de Idiomas niñez y adolecentes en Calle Hermosa</t>
  </si>
  <si>
    <t xml:space="preserve">Proyecto Construccion Centro de Cuido de Adulto Mayor </t>
  </si>
  <si>
    <t>Coordinación interinstitucional con el Ministerio de Educación Pública para fortalecer Programas de alfabetización y secundaria para adultos en zonas rurales de Cantón</t>
  </si>
  <si>
    <t xml:space="preserve">Coordinación para desarrollo de Proyecto de  Vivienda para población clase media y socialmente vulnerable garabiteña </t>
  </si>
  <si>
    <t xml:space="preserve">Coordinación interinstitucional para capacitaciones diversas apoyadas desde el Instituto Nacional de Aprendizaje Región Pacífico Central, Instituto de Formación Municipal UNED, CICAP u otros instancias    </t>
  </si>
  <si>
    <t xml:space="preserve">Coordinación Interinsticional con universidades publicas y privadas en pro de establecer Sede Universitaria en Cantón </t>
  </si>
  <si>
    <t>Proyecto de fortalecimiento del desarrollo artístico de artesanos locales del Cantón</t>
  </si>
  <si>
    <t>GESTION DE AMBIENTAL y ORDENAMIENTO TERRITORIAL</t>
  </si>
  <si>
    <t>1-Generar propuestas urbanas e instrumentos para el desarrrollo urbano sostenible y adaptación al cambio climático con los entes competetes relacionados en cumplimiento a normativa vigente.</t>
  </si>
  <si>
    <t>1.1. Formular  estudios, análisis, propuestas de instrumentos y planes en fortalecimiento o requerimiento del ordenamiento territorial y desarrollo urbano sostenible</t>
  </si>
  <si>
    <t xml:space="preserve">1.1.1. Establecer una comisión municipal interdisciplinaria para las propuestas, instrumentos, creación, seguimiento, evaluación, aprobación, aplicación y actualizacion de los planes reguladores con enfoque de adaptación al cambio climático. </t>
  </si>
  <si>
    <t xml:space="preserve">1.2. Coordinar, gestionar y colaborar los requerimientos y avances para la aprobación del(os) planes reguladres. con las instituciones relacionadas la formulacion de los planes reguladores </t>
  </si>
  <si>
    <t>1.3. Formular, priorizar y tramitar ante las instituciones relacionadas el visto bueno  de la aprobación  e implementación de los instrumentos de planificación priorizados.</t>
  </si>
  <si>
    <t xml:space="preserve">1.4.Definir y ejecutar procedimientos de denuncias o contravenciones ambientales  existentes para que sean accesibles y suficientes, así como la promocionar su uso comunitario. </t>
  </si>
  <si>
    <t>2-Coordinar con entes públicos y privados la prevención de la contaminación, protección del capital natural y la optimización de los servicios ecosistémicos del cantón</t>
  </si>
  <si>
    <t xml:space="preserve">2.1.Identificar los servicios ecosistémicos del cantón, sus amenazas e identificar medidas para prevenir su contaminación, protección, optimización o uso sostenible. </t>
  </si>
  <si>
    <t>2.1.1  Mapear los servicios ecosistémicos , identificar riesgos, y planificar medidas para su protección, optimización y  uso sostenible de manera con actores interesados</t>
  </si>
  <si>
    <t xml:space="preserve">2.2. Coordinar con las instituciones públicas o entes privados la ejecución e  inversión de fondos para implementar la reducción del riesgo, protección, optimización o uso sostenible de los servicios ecosistémicos del cantón. </t>
  </si>
  <si>
    <t>3-Coadyudar con instancias involucradas en la formación de educación ambiental y emprendimientos en temáticas abordadas por los objetivos de desarrollo sostenible.</t>
  </si>
  <si>
    <t xml:space="preserve">3.1. Identificar mediante una consulta ciudadana o requerimientos locales los temas de interes de capacitación y la población interesada de comunidad general, centros educativos, organizaciones sociales y empresa privada que requiere formación. </t>
  </si>
  <si>
    <t xml:space="preserve">3.1.1.Identificar actores y temática de formación  para proceso de aprendizaje comunitario. </t>
  </si>
  <si>
    <t xml:space="preserve">3.2.  Coordinar en alianza con entes especializados y apoyo de los Proceso de Desarrollo Economico y Desarrollo Humano el proceso de capacitación establecido según demanda. </t>
  </si>
  <si>
    <t>3.2.1. Crear y aplicar programa de capacitación según cronograma agendado en conjunto.</t>
  </si>
  <si>
    <t>3.3.  Identificar  y fortalecer inter- institucionalmente todas aquellas organizaciones sociales, emprendimientos, pequeñas y medianas empresas que planifican desarrollar emprendimientos que fomenten el cumplimiento de los objetivos de desarrollo sostenible o los del PEM Eje Ambiental</t>
  </si>
  <si>
    <t xml:space="preserve">3.3.1. Ubicar y capacitar los actores sociales interesados en gestionar sus iniciativas para dinamizar la empleabilidad  y la economia. </t>
  </si>
  <si>
    <t xml:space="preserve">4-Implementar las prestación de servicios ambientales en forma eficiente  y efectiva en ambos distritos </t>
  </si>
  <si>
    <t xml:space="preserve">4.1. Revisar los procesos ambientales internos y definir los servicios a brindar  y recursos requeridos con la finalidad de prestar servicios innovadores, ágiles e inclusivos para los habitantes y visitantes del Cantón. </t>
  </si>
  <si>
    <t>4.1.1. Revisar la  mejora continua procesos de prestación de servicios ambientales</t>
  </si>
  <si>
    <t xml:space="preserve">4.2. Promocionar la participación comunitaria, de organizaciones sociales, empresa privada y otros interesados en la prestación de servicios ambientales y proyectos afines. </t>
  </si>
  <si>
    <t xml:space="preserve">4.2.1. Generar participación comunitaria como medular en el desarrollo de procesos y proyectos ambientales </t>
  </si>
  <si>
    <t xml:space="preserve">5-Coadyuvar en la gestión  integral de los residuos (sólidos, líquidos y gaseosos) de sus habitantes enfocandose en la mitigación al cambio climático. </t>
  </si>
  <si>
    <t>5.1. Diseñar un plan gestión integral de residuos con enfoque a mitigación del cambio climático que incluya responsabilidad social con entes cooperantes publicos y privados que inviertan en desarrollo de este.</t>
  </si>
  <si>
    <t>5.1.1. Crear e implementar un programa de gestión integral de residuos (sólidos, líquidos o  gases)</t>
  </si>
  <si>
    <t>5.2. Articular reuniones y acuerdos/convenios  con embajadas u organismos internacionales que permita a organizaciones sociales y pequeñas empresas, atraer recursos no reembolsables  para invertir en reducción de emisiones locales.</t>
  </si>
  <si>
    <t xml:space="preserve">5.2.1. Definir actividades para involucrar empresa privada, embajadas u organizsmos y sus aportes requeridos. </t>
  </si>
  <si>
    <t xml:space="preserve">Proyecto de Capacitación Comunal en Reciclaje,  Tecnicas de Reforestación y  Accionar ante el Cambio Climático </t>
  </si>
  <si>
    <t xml:space="preserve">Proyecto de Ampliación de la Ruta de Recolección de Residuos  Valorizables y No Tradicionales en Bajamar y Guacalillo </t>
  </si>
  <si>
    <t>Proyecto de Creación y Construcción de Refugio de Vida Silvestre  Bajamar - Guacalillo</t>
  </si>
  <si>
    <t>Proyecto de Ampliación de la Ruta de Recolección de Residuos  Valorizables y No Tradicionales en Lagunillas</t>
  </si>
  <si>
    <t>Proyecto de Creación de Plan de  Fiscalización Ambiental</t>
  </si>
  <si>
    <t>Proyecto de Capacitación Comunal en Reciclaje,  Tecnicas de Reforestación y  Accionar ante el Cambio Climático Quebrada Ganado</t>
  </si>
  <si>
    <t>Proyecto del Desarrollo del Programa Bandera Azul Ecologica comunidad y playas de Quebrada Ganado</t>
  </si>
  <si>
    <t>Proyecto de Capacitación  Comunal en Sistema de  Atención de Denuncias  Ambientales(SITADA)</t>
  </si>
  <si>
    <t>Proyecto de Reforestación y Limpieza de Mantos Acuíferos en Quebrada Ganado</t>
  </si>
  <si>
    <t>Proyecto de Capacitación Comunal en Manejo del Riesgo y Desastre Naturales</t>
  </si>
  <si>
    <t>Proyecto de  Concesión  de  Extracción de Fuentes de Materiales de Dominio Público en Quebrada Ganado</t>
  </si>
  <si>
    <r>
      <t>Proyecto de Capacitación Comunal en Reciclaje,  Tecnicas de Reforestación y  Accionar ante el Cambio Climático(qu</t>
    </r>
    <r>
      <rPr>
        <i/>
        <sz val="11"/>
        <color theme="1"/>
        <rFont val="Calibri"/>
        <family val="2"/>
        <scheme val="minor"/>
      </rPr>
      <t>emas y caza sin supervisión</t>
    </r>
    <r>
      <rPr>
        <sz val="10"/>
        <rFont val="Arial"/>
        <family val="2"/>
      </rPr>
      <t xml:space="preserve">) </t>
    </r>
  </si>
  <si>
    <t>Proyecto de Capacitación Comunal en Reciclaje,  Técnicas de Reforestación y  Accionar ante el Cambio Climático en Herradura</t>
  </si>
  <si>
    <t>Proyecto de Creación de un Refugio de Vida Silvestre en Pueblo Nuevo</t>
  </si>
  <si>
    <t>Proyecto  de Construcción de Canalización de Aguas Pluviales en Herradura</t>
  </si>
  <si>
    <t>Proyecto de  Concesión  de  Extracción de Fuentes de Materiales de Dominio Público en Herradura</t>
  </si>
  <si>
    <t>Estudios Técnicos y Proyecto de Construcción de Parque Ambiental  en el Humedal de Vista Guapa Jaco</t>
  </si>
  <si>
    <t>Proyecto del Desarrollo del Programa Bandera Azul Ecológica comunidad y Playa de  Jaco</t>
  </si>
  <si>
    <t>Proyecto de Creación de Plan de Cuido del Recurso Hídrico Potable  y del Suelo a nivel cantonal(mitigación de sequías)</t>
  </si>
  <si>
    <t>Proyecto de Mantenimiento de Aseo y Ornato de Mirador Miro</t>
  </si>
  <si>
    <t>Proyecto de Colocación  de Dispositivos de Recolección de Residuos Solidos y Valorizables en Jaco</t>
  </si>
  <si>
    <t>Proyecto de Plan Regulador Urbano, Rural y Costero</t>
  </si>
  <si>
    <t xml:space="preserve">Proyecto de Mantenimiento de Aseo y Ornato de basureros, contenedores u otros sitios  públicos de acumulación de desechos sólidos en Jaco </t>
  </si>
  <si>
    <t>Proyecto de Capacitación Comunal en Reciclaje,  Técnicas de Reforestación y  Accionar ante el Cambio Climático</t>
  </si>
  <si>
    <t>Proyecto de Capacitacion Comunal en Desastres Naturales</t>
  </si>
  <si>
    <t>Proyecto de Fortalecimiento del Regufio Vida Silvestre Punta Mala Calle Hermosa</t>
  </si>
  <si>
    <t xml:space="preserve">Proyecto de Mantenimiento de Aseo y Ornato de basureros, contenedores u otros sitios  públicos de acumulación de desechos sólidos en  Calle Hermosa </t>
  </si>
  <si>
    <t>Proyecto de Capacitación Comunal en Reciclaje,  Tecnicas de Reforestación y  Accionar ante el Cambio Climático en Calle Hermosa</t>
  </si>
  <si>
    <t>Proyecto de Capacitación Comunal para Atención de Emergencias y Protocolo en Caso de Desastres Naturales   en Calle Hermosa</t>
  </si>
  <si>
    <t>Proyecto Construcción Centro de Albergue Emergencias en Quebrada Amarilla</t>
  </si>
  <si>
    <t>Proyecto Construcción de Muro Contencion Cauce Río Tulin</t>
  </si>
  <si>
    <t xml:space="preserve">Coordinación interinstitucional con  Casa Presidencial, SETENA, MINAE, CONAVI, MOPT, DGIT y empresa privada en pro del Proyecto de Cosntrucción de Mirador de Avistamiento de Cocodrilos sobre el Río Tárcoles y otros proyecto infraestructura y ambiente.  </t>
  </si>
  <si>
    <t>INFRAESTRUCTURA MUNICIPAL y VIAL</t>
  </si>
  <si>
    <t>INFRAESTRUCTURA MUNICIPAL y VIAL.</t>
  </si>
  <si>
    <t xml:space="preserve">1. Implementar la actualización anual de la Red Vial Cantonal conforme criterios ingenieriles y sociales establecidos.   </t>
  </si>
  <si>
    <t>1.1. Realizar la identificacion y tramite debido de la actualizacion anual de los caminos en el canton.</t>
  </si>
  <si>
    <t>1.1.1 Gestionar ante el MOPT los formularios tecnicos y sociales por camino nuevo para tener la RVC actualizada.</t>
  </si>
  <si>
    <t xml:space="preserve">2. Ejecutar priorizadamente el  Plan de Conservación, Desarrollo y Seguridad Vial de Garabito 2020-2025. </t>
  </si>
  <si>
    <t xml:space="preserve">2.1. Priorizar al  mantenimiento rutinario, periódico  y conservacion vial existente y una vez cumplido esta inversón optar por la generación de obra nueva. </t>
  </si>
  <si>
    <t xml:space="preserve">2.1.1. Priorizar el mantenimiento, mejoramiento, rehabilitación y obra nueva de los caminos con importancia social y tecnica, que tengan fines comerciales, turísticos o de emergencia. </t>
  </si>
  <si>
    <t>2.2. Analizar el diseño y construccion prioritaria de obras nuevas para la comunicación o conectividad entre poblaciones del canton.</t>
  </si>
  <si>
    <t>2.2.1.Aplicar la estrategia de diseño e intervención de caminos y   sus componente que gestionen vías de comunicación aptas al desarrollo de cada comunidad.</t>
  </si>
  <si>
    <t xml:space="preserve">2.3. Formular un registro historico anual por codigo de caminos,  su valor actual  y otras características, en cumplimiento a las NICSP. </t>
  </si>
  <si>
    <t>2.3.1.Estandarizar medidas de control interno  y rendición de cuentas por medio de registro o similares en cuanto la inversión de caminos publicos.</t>
  </si>
  <si>
    <t>3. Desarrollar una gestión de proyectos comunitarios planificada y articulada con instancias publicas y privadas atinentes al desarrollo humano local.</t>
  </si>
  <si>
    <t xml:space="preserve">3.1. Realizar un diagnostico por comunidad sobre las necesidades y posibles soluciones del estado actual de la infraestructura comunitaria. </t>
  </si>
  <si>
    <t>3.1.1. Diseñar un estudio ampliado sobre situación actual de Infraestruestructura comunitaria existente o nueva requerida.</t>
  </si>
  <si>
    <t>3.2. Coadyuvar entre los procesos municipales para el alcance de los anteproyectos, estudios preliminares y gestión de permisos de los proyectos sociales, economicos, ambientales municipales tales priorizados para el quinquenio.</t>
  </si>
  <si>
    <t>3.2.1. Realizar las gestiones requeridas para avanzar  por etapas de proyectos en forma plurianual</t>
  </si>
  <si>
    <t xml:space="preserve">3.3. Gestionar la articulación de alianzas estrategicas para obtención de recursos  en la gestión de proyectos comunitarios. </t>
  </si>
  <si>
    <t xml:space="preserve">3.3.1. Diseñar un plan de responsabilidad social con entes cooperantes publicos y privados que inviertan en proyectos comunitarios. </t>
  </si>
  <si>
    <t xml:space="preserve">3.3.2.  Definir cronograma de reuniones alineado a agendas de actores involucrados para el alcance de cooperaciones o convenios marco o específicos. </t>
  </si>
  <si>
    <t>3.4. Formular un registro historico anual de las etapas y avances dados  por proyecto comunitario, en cumplimiento a las NICSP.</t>
  </si>
  <si>
    <t xml:space="preserve">3.4.1.Estandarizar medidas de control interno  y rendición de cuentas por medio de registro o base de datos  de los proyectos priorizados en cuanto sus etapas, avances, inversiones conjuntas, etc. </t>
  </si>
  <si>
    <t xml:space="preserve">4. Efectuar las gestiones pertienentes para el uso de fuentes de extracción de materiales propias y poder generar economías en los proyectos municipales. </t>
  </si>
  <si>
    <t xml:space="preserve">4.1. Presentar la documentación adecuada ante las instancias publicas de Gobierno Central, para la efectiva aprobación de fuentes de materiales de dominio municipal. </t>
  </si>
  <si>
    <t>4.1.1. Crear un expediente fisico y digital para cada una de las fuentes de materiales a tramitarse ante Gobierno Central.</t>
  </si>
  <si>
    <t>Proyecto de Construcción de Bulevard de en Peñón  de  Guacalillo- Bajamar- Tárcoles</t>
  </si>
  <si>
    <t xml:space="preserve">Proyecto de Fortalecimiento de la Infraestrutura Educativa de Bajamar en pro de la Educación Secundaria Nocturna de Adultos </t>
  </si>
  <si>
    <t xml:space="preserve">Proyecto de Colocación de Carpeta Asfaltica, Obras de Arte y Señalización Vial en Calles Públicas de Bajamar y Guacalillo </t>
  </si>
  <si>
    <t xml:space="preserve">Proyecto de Construcción de CECUDI (horario ampliado nocturno) en Bajamar </t>
  </si>
  <si>
    <t>Proyecto de Construcción de Caseta de Vigilancia de Fuerza Pública en Guacalillo y / u Bajamar</t>
  </si>
  <si>
    <t>Proyecto de Fortalecimiento de la Infraestrutura Educativa de Bajamar en pro de la Educación Secundaria Nocturna de Adultos Bajamar</t>
  </si>
  <si>
    <t>Proyecto de Construcción de Cementerio Municipal en Bajamar</t>
  </si>
  <si>
    <t xml:space="preserve"> Proyecto de Construcción de Centro de Evacuación de Emergencia Comunitario Bajamar y Guacalillo</t>
  </si>
  <si>
    <t>Proyecto de Construcción un atracadero turístico  y marítmo en Guacalillo</t>
  </si>
  <si>
    <t>Proyecto de Construcción de Puente  de Quebrada Comacuabe</t>
  </si>
  <si>
    <t>Proyecto  de Construcción de CECI en Bajamar</t>
  </si>
  <si>
    <t>Proyecto de Fortalecimiento de Etapa de Construcción Final  de Salón Comunal en  Bajamar</t>
  </si>
  <si>
    <t>Proyecto Construccion Colegio Publico en Bajamar</t>
  </si>
  <si>
    <t>Proyecto de Construcción de EBAIS en Bajamar</t>
  </si>
  <si>
    <t xml:space="preserve">Proyecto de Construcción de Puente sobre Quebrada Maravilla Cuarros </t>
  </si>
  <si>
    <t>Proyecto de Construcción de un Centro Cultural de Lagunillas  en pro de las bellas artes como: música, baile,  teatro, pintura u otras expresiones artísticas locales</t>
  </si>
  <si>
    <t>Proyecto de Construcción de un Centro Diurno para la Atención Integral del Adulto Mayor- Lagunillas</t>
  </si>
  <si>
    <t xml:space="preserve">Proyecto de Construcción de una Caseta de Vigilancia de Fuerza Pública </t>
  </si>
  <si>
    <t xml:space="preserve">Proyecto de Construcción de Cementerio Municipal en Lagunillas </t>
  </si>
  <si>
    <t>Proyecto de Construcción de CECUDI(horario nocturno ampliado)</t>
  </si>
  <si>
    <t xml:space="preserve">Proyecto de Colocación de Carpeta Asfaltica, Obras de Drenaje y Señalización Vial en Calles Públicas de Lagunillas  </t>
  </si>
  <si>
    <t>Proyecto de Puente Vehicular que comunique Alto con Bajo Capulín</t>
  </si>
  <si>
    <t>Proyecto de Acceso fluído en ruta 34 a Lagunillas</t>
  </si>
  <si>
    <t>Proyecto de Mejora Infraestructura ASADA Lagunillas</t>
  </si>
  <si>
    <t>Proyecto de Construcción de Puente sobre Río Agujas Camino a Playa</t>
  </si>
  <si>
    <t>Proyecto de Colocación de Carpeta Asfaltica, Obras de Arte y Señalización Vial en Calles Públicas de  Quebrada Ganado, Punta Leona, Residenciales frente a Ruta Nacional 34</t>
  </si>
  <si>
    <t>Proyecto de Construcción de aceras y  accesos peatonales inclusivos en Quebrada Ganado(Ley 7600)</t>
  </si>
  <si>
    <t>Proyecto de Construcción de Miradores de Avistamiento de Cocodrilos(Manglar Guacalillo, Parque Nacional Carara, o predios privados donados)</t>
  </si>
  <si>
    <t>Proyecto Construccion de Caseta para Fuerza Pública en Quebrada Ganado</t>
  </si>
  <si>
    <t>Proyecto Construccion y funcionamiento Escuela Educacion Vial</t>
  </si>
  <si>
    <t>Proyecto Construccion Centro Acopio en Quebrada Ganado</t>
  </si>
  <si>
    <t>Proyecto Alcantarillado Sanitario en Quebrada Ganado</t>
  </si>
  <si>
    <t>Proyecto de Construcción de Puente en Tarcolitos San Antonio de Tárcoles</t>
  </si>
  <si>
    <t>Estudios Técnicos y Proyecto en pro de  Compra de Terreno para Construcción Institucional y de Vivienda Comunal  en Tárcoles</t>
  </si>
  <si>
    <t xml:space="preserve">Proyecto de Construcción de Alcantarillado Sanitario en Casco de Tárcoles </t>
  </si>
  <si>
    <t>Proyecto de Construcción de un Mercado para Venta de Pescado y Mariscos en Tárcoles</t>
  </si>
  <si>
    <t>Proyecto de Colocación de Carpeta Asfaltica, Obras de Drenaje y Señalización Vial en Calles Públicas de  Tárcoles y Playa Azul</t>
  </si>
  <si>
    <t>Proyecto de Construcción Boulevar Playa Tárcoles</t>
  </si>
  <si>
    <t>Proyecto  de Construcción muro proteccion Playa Azul</t>
  </si>
  <si>
    <t>Proyecto de Construcción de Atracadero Playa Tárcoles</t>
  </si>
  <si>
    <t>Proyecto de Construcción de Muelle en Playa Tárcoles</t>
  </si>
  <si>
    <t>Proyecto de Construcción de CECUDI en Pueblo Nuevo</t>
  </si>
  <si>
    <t>Proyecto de Construcción de Puente hacia Playa Herradura</t>
  </si>
  <si>
    <t xml:space="preserve">Proyecto de Construcción de Puente al Costado de INVU Herradura </t>
  </si>
  <si>
    <t xml:space="preserve">Proyecto de Construcción de Centro de Acopio en Herradura </t>
  </si>
  <si>
    <t>Proyecto de Colocación de Alcantarrillado y Construcción de Obras de Arte en Calle Agüero y La Pipasa</t>
  </si>
  <si>
    <t>Proyecto de Colocación de Carpeta Asfáltica, Obras de Drenaje y Señalización Vial en Calles Públicas  de Herradura</t>
  </si>
  <si>
    <t>Proyecto de Construcción de Boulevard  en Playa Herradura</t>
  </si>
  <si>
    <t xml:space="preserve">Proyecto de Construcción de Muelle en Playa Herradura </t>
  </si>
  <si>
    <t xml:space="preserve">Proyecto de Mejora de los CEN CINAI a nivel cantonal </t>
  </si>
  <si>
    <t>Proyecto de Mejoramiento de Paraderos de Buses a Nivel Cantonal</t>
  </si>
  <si>
    <t>Proyecto de Mantenimiento periódico y rutinario de la red vial local en lastre o similares</t>
  </si>
  <si>
    <t xml:space="preserve">Proyecto de Mantenimiento y Mejoramiento de la red vial local en asfalto </t>
  </si>
  <si>
    <t>Proyecto de Construcción de Ciclovía Interdistrital</t>
  </si>
  <si>
    <t xml:space="preserve">Proyecto de Construcción de Alcantarrillado Pluvial a nivel cantonal </t>
  </si>
  <si>
    <t>Proyecto de Reordenamiento Vial de Jaco con Construcción de Paradas de Buses conjunto con Paradas de Taxi</t>
  </si>
  <si>
    <r>
      <t>Proyecto de Construcción de Parqueos Públicos en Jaco (</t>
    </r>
    <r>
      <rPr>
        <i/>
        <sz val="11"/>
        <color theme="1"/>
        <rFont val="Calibri"/>
        <family val="2"/>
        <scheme val="minor"/>
      </rPr>
      <t>sin guardas o cuidadores informales</t>
    </r>
    <r>
      <rPr>
        <sz val="10"/>
        <rFont val="Arial"/>
        <family val="2"/>
      </rPr>
      <t>)</t>
    </r>
  </si>
  <si>
    <t>Proyecto de Alcantarrillado Sanitario de Jaco</t>
  </si>
  <si>
    <t>Proyecto de Desarrollo de Rotulación y Vallas Publicitarias Municipales</t>
  </si>
  <si>
    <t>Proyecto de Desarrollo de Infraestructura Deportiva de Jacó</t>
  </si>
  <si>
    <t>Proyecto de Parquímetros en Jaco</t>
  </si>
  <si>
    <t>Proyecto de Construcción de Ciclovías en calles internas de Jaco Centro</t>
  </si>
  <si>
    <t>Proyecto de Seguimiento del Bulevar de Jaco</t>
  </si>
  <si>
    <t xml:space="preserve">Proyecto de Seguimiento de Jaco Playa Accesible </t>
  </si>
  <si>
    <t xml:space="preserve">Proyecto de Fortalecimiento de la Infraestrutura Educativa de Calle Hermosa </t>
  </si>
  <si>
    <t xml:space="preserve">Proyecto de Colocación de Carpeta Asfáltica, Obras de Drenaje y Señalización Vial en Calles Públicas de  Calle Hermosa </t>
  </si>
  <si>
    <t>Proyecto de Fortalecimiento de Infraestructura Cancha de Deporte, Camerinos, Alumbrado y mantenimiento  de Calle Hermosa</t>
  </si>
  <si>
    <t xml:space="preserve">Proyecto de Colocación de Alcaltarrillado Sanitario de Calle Hermosa </t>
  </si>
  <si>
    <t xml:space="preserve">Proyecto de Construcción de Paradas de Buses en Calles Publicas Locales y sobre Ruta Nacional 34 en Calle Hermosa </t>
  </si>
  <si>
    <t>Proyecto de  Construccion Salón Comunal de Calle Hermosa</t>
  </si>
  <si>
    <t>Proyecto construccion de Ciclovía sobre ruta 34 de Calle Hermosa a Jaco</t>
  </si>
  <si>
    <t>Proyecto de Construcción de Parque Comunal de Calle Hermosa</t>
  </si>
  <si>
    <t xml:space="preserve">Proyecto de Caseta de Guardavidas  </t>
  </si>
  <si>
    <t xml:space="preserve">Proyecto de Construcción de  Playa Hermosa Accesible </t>
  </si>
  <si>
    <t>Proyecto de Colocación de Carpeta Asfáltica, Obras de Arte y Señalización Vial en Calles Públicas  de Quebrada Amarilla</t>
  </si>
  <si>
    <t>Proyecto Construcción de Paraderos de buses en ruta 34 e internas en Quebrada Amarilla</t>
  </si>
  <si>
    <t xml:space="preserve">Proyecto de Construcción de Ciclovía  Calle Sterller- La Gloria Pochotal </t>
  </si>
  <si>
    <t>Proyecto de Construcción de Centro Diurno para la Atención Integral del Adulto Mayor en Quebrada Amarilla</t>
  </si>
  <si>
    <t>Proyecto de Colocación de Alcantarrillados Pluviales y Obras de Registro en Calles Publicas de Quebrada Amarilla</t>
  </si>
  <si>
    <t xml:space="preserve">Proyecto de Construcción de Caseta de Vigilancia de Fuerza Pública en Quebrada Amarilla </t>
  </si>
  <si>
    <t xml:space="preserve">Proyecto de Construcción de Puente  en Río La Gloria hacia Tinajas </t>
  </si>
  <si>
    <t xml:space="preserve">Proyecto de fortalecimiento de la infraestructura escolar y comedor de la Escuela de Quebrada Amarilla </t>
  </si>
  <si>
    <t xml:space="preserve">Proyecto de Construcción de CECUDI en Quebrada Amarilla </t>
  </si>
  <si>
    <t xml:space="preserve"> Coordinación interinstitucional con CONAVI, MOPT  y DGIT en pro de la ampliación  y demarcación vertical y horizontal de los carriles  y caídas de taludes a lo largo de la Ruta Nacional 34 (sectores de entrada  a rutas cantonales de alto tránsito)</t>
  </si>
  <si>
    <t>Coordinación inteintitucional con DGIT  en pro de realización de Estudio de Impacto Vial del Casco Urbano de Jaco en pro del Reordenamiento Vial</t>
  </si>
  <si>
    <t>Coordinación con CONAVI y DGIT Puntarenas para la Construcción de Puente Peatonal Ruta Nacional 34</t>
  </si>
  <si>
    <t>Descripción</t>
  </si>
  <si>
    <t>Vías de comunicación</t>
  </si>
  <si>
    <t>Instalaciones</t>
  </si>
  <si>
    <t>TRANSFERENCIAS DE CAPITAL</t>
  </si>
  <si>
    <t>TABLA DE EQUIVALENCIA</t>
  </si>
  <si>
    <t>Código por</t>
  </si>
  <si>
    <t>CLASIFICADOR ECONÓMICO DEL GASTO DEL SECTOR PÚBLICO</t>
  </si>
  <si>
    <t>CE</t>
  </si>
  <si>
    <t>OBG</t>
  </si>
  <si>
    <t>CLASIFICADOR POR OBJETO DEL GASTO DEL SECTOR PÚBLICO</t>
  </si>
  <si>
    <t>GASTOS CORRIENTES</t>
  </si>
  <si>
    <t>1.1</t>
  </si>
  <si>
    <t>GASTOS DE CONSUMO</t>
  </si>
  <si>
    <t>1.1.1</t>
  </si>
  <si>
    <t>REMUNERACIONES</t>
  </si>
  <si>
    <t>1.1.1.1</t>
  </si>
  <si>
    <t xml:space="preserve">Sueldos y salarios </t>
  </si>
  <si>
    <t>0.0 1</t>
  </si>
  <si>
    <t>0.01.01</t>
  </si>
  <si>
    <t>0.01.02</t>
  </si>
  <si>
    <t>0.01.03</t>
  </si>
  <si>
    <t>0.01.04</t>
  </si>
  <si>
    <t>0.01.05</t>
  </si>
  <si>
    <t>0.02</t>
  </si>
  <si>
    <t>0.02.01</t>
  </si>
  <si>
    <t>0.02.02</t>
  </si>
  <si>
    <t>0.02.03</t>
  </si>
  <si>
    <t>0.02.04</t>
  </si>
  <si>
    <t>0.02.05</t>
  </si>
  <si>
    <t>0.03</t>
  </si>
  <si>
    <t>0.03.01</t>
  </si>
  <si>
    <t>0.03.02</t>
  </si>
  <si>
    <t>0.03.03</t>
  </si>
  <si>
    <t>0.03.04</t>
  </si>
  <si>
    <t>0.03.99</t>
  </si>
  <si>
    <t>0.99</t>
  </si>
  <si>
    <t>0.99.01</t>
  </si>
  <si>
    <t>0.99.99</t>
  </si>
  <si>
    <t>1.1.1.2</t>
  </si>
  <si>
    <t>Contribuciones sociales</t>
  </si>
  <si>
    <t xml:space="preserve"> </t>
  </si>
  <si>
    <t>0.04</t>
  </si>
  <si>
    <t>0.04.01</t>
  </si>
  <si>
    <t>0.04.02</t>
  </si>
  <si>
    <t>0.04.03</t>
  </si>
  <si>
    <t>0.04.04</t>
  </si>
  <si>
    <t>0.04.05</t>
  </si>
  <si>
    <t>0.05</t>
  </si>
  <si>
    <t>0.05.01</t>
  </si>
  <si>
    <t>0.05.02</t>
  </si>
  <si>
    <t>0.05.03</t>
  </si>
  <si>
    <t>0.05.04</t>
  </si>
  <si>
    <t>0.05.05</t>
  </si>
  <si>
    <t>1.1.2</t>
  </si>
  <si>
    <t>ADQUISICIÓN DE BIENES Y SERVICIOS</t>
  </si>
  <si>
    <t>1.01</t>
  </si>
  <si>
    <t>1.01.01</t>
  </si>
  <si>
    <t>1.01.02</t>
  </si>
  <si>
    <t>1.01.03</t>
  </si>
  <si>
    <t>1.01.04</t>
  </si>
  <si>
    <t>1.01.99</t>
  </si>
  <si>
    <t>1.02</t>
  </si>
  <si>
    <t>1.02.01</t>
  </si>
  <si>
    <t>1.02.02</t>
  </si>
  <si>
    <t>1.02.03</t>
  </si>
  <si>
    <t>1.02.04</t>
  </si>
  <si>
    <t>1.02.99</t>
  </si>
  <si>
    <t>1.03</t>
  </si>
  <si>
    <t>1.03.01</t>
  </si>
  <si>
    <t>1.03.02</t>
  </si>
  <si>
    <t>1.03.04</t>
  </si>
  <si>
    <t>1.03.05</t>
  </si>
  <si>
    <t>1.03.06</t>
  </si>
  <si>
    <t>1.03.07</t>
  </si>
  <si>
    <t>1.04</t>
  </si>
  <si>
    <t>1.04.01</t>
  </si>
  <si>
    <t>1.04.02</t>
  </si>
  <si>
    <t>1.04.03</t>
  </si>
  <si>
    <t>1.04.04</t>
  </si>
  <si>
    <t>1.04.05</t>
  </si>
  <si>
    <t>1.04.06</t>
  </si>
  <si>
    <t>1.05</t>
  </si>
  <si>
    <t>1.05.01</t>
  </si>
  <si>
    <t>1.05.03</t>
  </si>
  <si>
    <t>1.05.04</t>
  </si>
  <si>
    <t>1.06</t>
  </si>
  <si>
    <t>1.06.01</t>
  </si>
  <si>
    <t>1.06.02</t>
  </si>
  <si>
    <t>1.06.03</t>
  </si>
  <si>
    <t>1.07</t>
  </si>
  <si>
    <t>1.07.01</t>
  </si>
  <si>
    <t>1.07.02</t>
  </si>
  <si>
    <t>1.07.03</t>
  </si>
  <si>
    <t>1.08</t>
  </si>
  <si>
    <t>1.08.01</t>
  </si>
  <si>
    <t>1.08.02</t>
  </si>
  <si>
    <t>1.08.03</t>
  </si>
  <si>
    <t>1.08.04</t>
  </si>
  <si>
    <t>1.08.05</t>
  </si>
  <si>
    <t>1.08.06</t>
  </si>
  <si>
    <t>1.08.07</t>
  </si>
  <si>
    <t>1.08.08</t>
  </si>
  <si>
    <t>1.08.99</t>
  </si>
  <si>
    <t>1.99</t>
  </si>
  <si>
    <t>1.99.01</t>
  </si>
  <si>
    <t>1.99.02</t>
  </si>
  <si>
    <t>1.99.03</t>
  </si>
  <si>
    <t>1.99.04</t>
  </si>
  <si>
    <t>1.99.05</t>
  </si>
  <si>
    <t>1.99.99</t>
  </si>
  <si>
    <t>2.01</t>
  </si>
  <si>
    <t>2.01.01</t>
  </si>
  <si>
    <t>2.01.02</t>
  </si>
  <si>
    <t>2.01.03</t>
  </si>
  <si>
    <t>2.01.04</t>
  </si>
  <si>
    <t>2.01.99</t>
  </si>
  <si>
    <t>2.02</t>
  </si>
  <si>
    <t>2.02.01</t>
  </si>
  <si>
    <t>2.02.02</t>
  </si>
  <si>
    <t>2.02.03</t>
  </si>
  <si>
    <t>2.02.04</t>
  </si>
  <si>
    <t>2.03</t>
  </si>
  <si>
    <t>2.03.01</t>
  </si>
  <si>
    <t>2.03.02</t>
  </si>
  <si>
    <t>2.03.03</t>
  </si>
  <si>
    <t>2.03.05</t>
  </si>
  <si>
    <t>2.03.06</t>
  </si>
  <si>
    <t>2.03.99</t>
  </si>
  <si>
    <t>2.04</t>
  </si>
  <si>
    <t>2.04.01</t>
  </si>
  <si>
    <t>2.04.02</t>
  </si>
  <si>
    <t>2.05</t>
  </si>
  <si>
    <t>2.05.01</t>
  </si>
  <si>
    <t>2.05.02</t>
  </si>
  <si>
    <t>2.05.03</t>
  </si>
  <si>
    <t>2.05.99</t>
  </si>
  <si>
    <t>2.99</t>
  </si>
  <si>
    <t>2.99.01</t>
  </si>
  <si>
    <t>2.99.02</t>
  </si>
  <si>
    <t>2.99.03</t>
  </si>
  <si>
    <t>2.99.04</t>
  </si>
  <si>
    <t>2.99.05</t>
  </si>
  <si>
    <t>2.99.06</t>
  </si>
  <si>
    <t>2.99.07</t>
  </si>
  <si>
    <t>2.99.99</t>
  </si>
  <si>
    <t>3.04</t>
  </si>
  <si>
    <t>3.04.01</t>
  </si>
  <si>
    <t>3.04.02</t>
  </si>
  <si>
    <t>3.04.03</t>
  </si>
  <si>
    <t>3.04.04</t>
  </si>
  <si>
    <t>9.01</t>
  </si>
  <si>
    <t>9.01.01</t>
  </si>
  <si>
    <t>1.2</t>
  </si>
  <si>
    <t>INTERESES</t>
  </si>
  <si>
    <t>1.2.1</t>
  </si>
  <si>
    <t>Internos</t>
  </si>
  <si>
    <t>3.01</t>
  </si>
  <si>
    <t>3.01.01</t>
  </si>
  <si>
    <t>3.01.02</t>
  </si>
  <si>
    <t>3.02</t>
  </si>
  <si>
    <t>3.02.01</t>
  </si>
  <si>
    <t>3.02.02</t>
  </si>
  <si>
    <t>3.02.03</t>
  </si>
  <si>
    <t>3.02.04</t>
  </si>
  <si>
    <t>3.02.05</t>
  </si>
  <si>
    <t>3.02.06</t>
  </si>
  <si>
    <t>3.02.07</t>
  </si>
  <si>
    <t>3.03</t>
  </si>
  <si>
    <t>3.03.01</t>
  </si>
  <si>
    <t>3.03.99</t>
  </si>
  <si>
    <t>3.04.05</t>
  </si>
  <si>
    <t xml:space="preserve">1.2.2 </t>
  </si>
  <si>
    <t>Externos</t>
  </si>
  <si>
    <t>1.2.2</t>
  </si>
  <si>
    <t>3.01.03</t>
  </si>
  <si>
    <t>3.01.04</t>
  </si>
  <si>
    <t>3.02.08</t>
  </si>
  <si>
    <t>1.3</t>
  </si>
  <si>
    <t>1.3.1</t>
  </si>
  <si>
    <t xml:space="preserve">Transferencias corrientes al Sector Público </t>
  </si>
  <si>
    <t>6.01</t>
  </si>
  <si>
    <t>6.01.01</t>
  </si>
  <si>
    <t>6.01.02</t>
  </si>
  <si>
    <t>6.01.03</t>
  </si>
  <si>
    <t>6.01.04</t>
  </si>
  <si>
    <t>6.01.05</t>
  </si>
  <si>
    <t>6.01.06</t>
  </si>
  <si>
    <t>6.01.07</t>
  </si>
  <si>
    <t>6.01.08</t>
  </si>
  <si>
    <t>6.01.09</t>
  </si>
  <si>
    <t>1.09</t>
  </si>
  <si>
    <t>1.09.01</t>
  </si>
  <si>
    <t>1.09.02</t>
  </si>
  <si>
    <t>1.09.03</t>
  </si>
  <si>
    <t>1.09.99</t>
  </si>
  <si>
    <t>1.3.2</t>
  </si>
  <si>
    <t>Transferencias corrientes al Sector Privado</t>
  </si>
  <si>
    <t>6.02</t>
  </si>
  <si>
    <t>6.02.02</t>
  </si>
  <si>
    <t>6.02.99</t>
  </si>
  <si>
    <t>6.03</t>
  </si>
  <si>
    <t>6.03.01</t>
  </si>
  <si>
    <t>6.03.02</t>
  </si>
  <si>
    <t>6.03.03</t>
  </si>
  <si>
    <t>6.03.04</t>
  </si>
  <si>
    <t>6.03.99</t>
  </si>
  <si>
    <t>6.04</t>
  </si>
  <si>
    <t>6.04.01</t>
  </si>
  <si>
    <t>6.04.02</t>
  </si>
  <si>
    <t>6.04.03</t>
  </si>
  <si>
    <t>6.04.04</t>
  </si>
  <si>
    <t>6.05</t>
  </si>
  <si>
    <t>6.05.01</t>
  </si>
  <si>
    <t>6.06.02</t>
  </si>
  <si>
    <t>1.3.3</t>
  </si>
  <si>
    <t xml:space="preserve"> Transferencias corrientes al Sector Externo</t>
  </si>
  <si>
    <t>6.07</t>
  </si>
  <si>
    <t>6.07.01</t>
  </si>
  <si>
    <t>6.07.02</t>
  </si>
  <si>
    <t>GASTOS DE CAPITAL</t>
  </si>
  <si>
    <t>2.1</t>
  </si>
  <si>
    <t>FORMACIÓN DE CAPITAL</t>
  </si>
  <si>
    <t>5.02</t>
  </si>
  <si>
    <t>2.1.1</t>
  </si>
  <si>
    <t>Edificaciones</t>
  </si>
  <si>
    <t>5.02.01</t>
  </si>
  <si>
    <t>Edificios</t>
  </si>
  <si>
    <t>2.1.2</t>
  </si>
  <si>
    <t>5.02.02</t>
  </si>
  <si>
    <t>5.02.03</t>
  </si>
  <si>
    <t>5.02.04</t>
  </si>
  <si>
    <t>5.02.05</t>
  </si>
  <si>
    <t>2.1.3</t>
  </si>
  <si>
    <t>Obras urbanísticas</t>
  </si>
  <si>
    <t>5.02.06</t>
  </si>
  <si>
    <t>2.1.4</t>
  </si>
  <si>
    <t>5.02.07</t>
  </si>
  <si>
    <t>2.1.5</t>
  </si>
  <si>
    <t>Otras obras</t>
  </si>
  <si>
    <t>2.2</t>
  </si>
  <si>
    <t>ADQUISICIÓN DE ACTIVOS</t>
  </si>
  <si>
    <t>2.2.1</t>
  </si>
  <si>
    <t xml:space="preserve">Maquinaria y equipo </t>
  </si>
  <si>
    <t>5.01</t>
  </si>
  <si>
    <t>5.01.06</t>
  </si>
  <si>
    <t>5.01.07</t>
  </si>
  <si>
    <t>5.99</t>
  </si>
  <si>
    <t>5.99.01</t>
  </si>
  <si>
    <t>5.03</t>
  </si>
  <si>
    <t>2.2.2</t>
  </si>
  <si>
    <t>Terrenos</t>
  </si>
  <si>
    <t>5.03.01</t>
  </si>
  <si>
    <t>2.2.3</t>
  </si>
  <si>
    <t>5.03.02</t>
  </si>
  <si>
    <t>5.03.99</t>
  </si>
  <si>
    <t>2.2.4</t>
  </si>
  <si>
    <t>Intangibles</t>
  </si>
  <si>
    <t>2.2.5</t>
  </si>
  <si>
    <t>Activos de valor</t>
  </si>
  <si>
    <t>5.99.02</t>
  </si>
  <si>
    <t>5.99.99</t>
  </si>
  <si>
    <t>2.3</t>
  </si>
  <si>
    <t>2.3.1</t>
  </si>
  <si>
    <t>Transferencias de capital  al Sector Público</t>
  </si>
  <si>
    <t>7.01</t>
  </si>
  <si>
    <t>7.01.01</t>
  </si>
  <si>
    <t>7.01.02</t>
  </si>
  <si>
    <t>7.01.03</t>
  </si>
  <si>
    <t>7.01.04</t>
  </si>
  <si>
    <t>7.01.05</t>
  </si>
  <si>
    <t>7.01.06</t>
  </si>
  <si>
    <t>7.01.07</t>
  </si>
  <si>
    <t>2.3.2</t>
  </si>
  <si>
    <t>Transferencias de capital al Sector Privado</t>
  </si>
  <si>
    <t>7.02</t>
  </si>
  <si>
    <t>7.02.01</t>
  </si>
  <si>
    <t>7.03</t>
  </si>
  <si>
    <t>7.03.01</t>
  </si>
  <si>
    <t>7.03.02</t>
  </si>
  <si>
    <t>7.03.03</t>
  </si>
  <si>
    <t>7.03.99</t>
  </si>
  <si>
    <t>7.04</t>
  </si>
  <si>
    <t>7.04.01</t>
  </si>
  <si>
    <t>2.3.3</t>
  </si>
  <si>
    <t>Transferencias de capital al Sector Externo</t>
  </si>
  <si>
    <t>7.05</t>
  </si>
  <si>
    <t>7.05.01</t>
  </si>
  <si>
    <t>7.05.02</t>
  </si>
  <si>
    <t>TRANSACCIONES FINANCIERAS</t>
  </si>
  <si>
    <t>3.1</t>
  </si>
  <si>
    <t>CONCESIÓN DE PRÉSTAMOS</t>
  </si>
  <si>
    <t>4.01</t>
  </si>
  <si>
    <t>4.01.01</t>
  </si>
  <si>
    <t>4.01.02</t>
  </si>
  <si>
    <t>4.01.03</t>
  </si>
  <si>
    <t>4.01.04</t>
  </si>
  <si>
    <t>4.01.05</t>
  </si>
  <si>
    <t>4.01.06</t>
  </si>
  <si>
    <t>4.01.07</t>
  </si>
  <si>
    <t>4.01.08</t>
  </si>
  <si>
    <t>3.2</t>
  </si>
  <si>
    <t>ADQUISICIÓN DE VALORES</t>
  </si>
  <si>
    <t>4.02</t>
  </si>
  <si>
    <t>4.02.01</t>
  </si>
  <si>
    <t>4.02.02</t>
  </si>
  <si>
    <t>4.02.03</t>
  </si>
  <si>
    <t>4.02.04</t>
  </si>
  <si>
    <t>4.02.05</t>
  </si>
  <si>
    <t>4.02.06</t>
  </si>
  <si>
    <t>4.02.07</t>
  </si>
  <si>
    <t>4.02.08</t>
  </si>
  <si>
    <t>3.3</t>
  </si>
  <si>
    <t>AMORTIZACIÓN</t>
  </si>
  <si>
    <t>3.3.1</t>
  </si>
  <si>
    <t>Amortización interna</t>
  </si>
  <si>
    <t>8.01</t>
  </si>
  <si>
    <t>8.01.01</t>
  </si>
  <si>
    <t>8.01.02</t>
  </si>
  <si>
    <t>8.02</t>
  </si>
  <si>
    <t>8.02.01</t>
  </si>
  <si>
    <t>8.02.02</t>
  </si>
  <si>
    <t>8.02.03</t>
  </si>
  <si>
    <t>8.02.04</t>
  </si>
  <si>
    <t>8.02.05</t>
  </si>
  <si>
    <t>8.02.06</t>
  </si>
  <si>
    <t>8.02.07</t>
  </si>
  <si>
    <t>8.03</t>
  </si>
  <si>
    <t>8.03.01</t>
  </si>
  <si>
    <t>3.3.2</t>
  </si>
  <si>
    <t>Amortización externa</t>
  </si>
  <si>
    <t>8.01.03</t>
  </si>
  <si>
    <t>8.01.04</t>
  </si>
  <si>
    <t>8.02.08</t>
  </si>
  <si>
    <t>3.4</t>
  </si>
  <si>
    <t>OTROS ACTIVOS FINANCIEROS</t>
  </si>
  <si>
    <t>4.99</t>
  </si>
  <si>
    <t>4.99.01</t>
  </si>
  <si>
    <t>4.99.99</t>
  </si>
  <si>
    <t>SUMAS SIN ASIGNACIÓN</t>
  </si>
  <si>
    <t>9.02</t>
  </si>
  <si>
    <t>9.02.01</t>
  </si>
  <si>
    <t>9.02.02</t>
  </si>
  <si>
    <t>Mejora Operativo</t>
  </si>
  <si>
    <t>0.REMUNERACIONES</t>
  </si>
  <si>
    <t>0.01.REMUNERACIONES BÁSICAS</t>
  </si>
  <si>
    <t xml:space="preserve">0.01.01-Sueldos para cargos fijos </t>
  </si>
  <si>
    <t>0.01.02-Jornales</t>
  </si>
  <si>
    <t xml:space="preserve">0.01.05-Suplencias </t>
  </si>
  <si>
    <t>0.01.04-Sueldos a base de comisión</t>
  </si>
  <si>
    <t>0.01.03-Servicios especiales</t>
  </si>
  <si>
    <t>0.02-REMUNERACIONES EVENTUALES</t>
  </si>
  <si>
    <t>0.02.01-Tiempo extraordinario</t>
  </si>
  <si>
    <t>0.02.02-Recargo de funciones</t>
  </si>
  <si>
    <t>0.02.03-Disponibilidad laboral</t>
  </si>
  <si>
    <t>0.02.04-Compensación de vacaciones</t>
  </si>
  <si>
    <t>0.02.05-Dietas</t>
  </si>
  <si>
    <t>0.03-INCENTIVOS SALARIALES</t>
  </si>
  <si>
    <t>0.03.01-Retribución por años servidos</t>
  </si>
  <si>
    <t>0.03.02-Restricción al ejercicio liberal de la profesión</t>
  </si>
  <si>
    <t>0.03.03-Decimotercer mes</t>
  </si>
  <si>
    <t>0.03.04-Salario escolar</t>
  </si>
  <si>
    <t>0.03.99-Otros incentivos salariales</t>
  </si>
  <si>
    <t>0.99-REMUNERACIONES DIVERSAS</t>
  </si>
  <si>
    <t>0.99.01-Gastos de representación personal</t>
  </si>
  <si>
    <t>0.99.99-Otras remuneraciones</t>
  </si>
  <si>
    <t>0.04-CONTRIBUCIONES PATRONALES AL DESARROLLO Y LA SEGURIDAD SOCIAL</t>
  </si>
  <si>
    <t>0.4.01-Contribución Patronal al Seguro de Salud de la Caja Costarricense de Seguro Social</t>
  </si>
  <si>
    <t xml:space="preserve">0.04.02-Contribución Patronal al Instituto Mixto de Ayuda Social </t>
  </si>
  <si>
    <t xml:space="preserve">0.04.03-Contribución Patronal al Instituto Nacional de Aprendizaje  </t>
  </si>
  <si>
    <t>0.04.04-Contribución Patronal al Fondo de Desarrollo Social  y Asignaciones Familiares</t>
  </si>
  <si>
    <t>0.04.05-Contribución Patronal al Banco Popular y de Desarrollo  Comunal</t>
  </si>
  <si>
    <t>0.05-CONTRIBUCIONES PATRONALES A FONDOS DE PENSIONES Y OTROS FONDOS DE CAPITALIZACIÓN</t>
  </si>
  <si>
    <t xml:space="preserve">0.05.01-Contribución Patronal al Seguro de Pensiones de la Caja Costarricense de Seguro Social  </t>
  </si>
  <si>
    <t xml:space="preserve">0.05.02-Aporte Patronal al Régimen Obligatorio de Pensiones  Complementarias </t>
  </si>
  <si>
    <t xml:space="preserve">0.05.03-Aporte Patronal al Fondo de Capitalización Laboral </t>
  </si>
  <si>
    <t>0.05.04-Contribución Patronal a otros fondos administrados por entes públicos</t>
  </si>
  <si>
    <t>0.05.05-Contribución Patronal a otros fondos administrados por entes privados</t>
  </si>
  <si>
    <t xml:space="preserve">1-SERVICIOS </t>
  </si>
  <si>
    <t xml:space="preserve">1.01-ALQUILERES </t>
  </si>
  <si>
    <t>1.01.01-Alquiler de edificios, locales y terrenos</t>
  </si>
  <si>
    <t>1.01.02-Alquiler de maquinaria, equipo y mobiliario</t>
  </si>
  <si>
    <t>1.01.03-Alquiler de equipo de cómputo</t>
  </si>
  <si>
    <t>1.01.04-Alquiler  de equipo y derechos para telecomunicaciones</t>
  </si>
  <si>
    <t>1.01.99-Otros alquileres</t>
  </si>
  <si>
    <t>1.02-SERVICIOS BÁSICOS</t>
  </si>
  <si>
    <t xml:space="preserve">1.02.01-Servicio de agua y alcantarillado </t>
  </si>
  <si>
    <t>1.02.02-Servicio de energía eléctrica</t>
  </si>
  <si>
    <t>1.02.03-Servicio de correo</t>
  </si>
  <si>
    <t>1.02.04-Servicio de telecomunicaciones</t>
  </si>
  <si>
    <t xml:space="preserve">1.02.99-Otros servicios básicos </t>
  </si>
  <si>
    <t>1.03-SERVICIOS COMERCIALES Y FINANCIEROS</t>
  </si>
  <si>
    <t xml:space="preserve">1.03.01-Información </t>
  </si>
  <si>
    <t>1.03.02-Publicidad y propaganda</t>
  </si>
  <si>
    <t>1.03.03-Impresión, encuadernación y otros</t>
  </si>
  <si>
    <t>1.03.04-Transporte de bienes</t>
  </si>
  <si>
    <t>1.03.05-Servicios aduaneros</t>
  </si>
  <si>
    <t>1.03.06-Comisiones y gastos por servicios financieros y comerciales</t>
  </si>
  <si>
    <t>1.03.07-Servicios de tecnologías de información</t>
  </si>
  <si>
    <t>1.04-SERVICIOS DE GESTIÓN Y APOYO</t>
  </si>
  <si>
    <t>1.04.01-Servicios en ciencias de la salud</t>
  </si>
  <si>
    <t xml:space="preserve">1.04.02-Servicios jurídicos </t>
  </si>
  <si>
    <t>1.04.03-Servicios de ingeniería y arquitectura</t>
  </si>
  <si>
    <t>1.04.04-Servicios en ciencias económicas y sociales</t>
  </si>
  <si>
    <t>1.04.05-Servicios informáticos</t>
  </si>
  <si>
    <t xml:space="preserve">1.04.06-Servicios generales </t>
  </si>
  <si>
    <t>1.04.99-Otros servicios de gestión y apoyo</t>
  </si>
  <si>
    <t>1.05-GASTOS DE VIAJE Y DE TRANSPORTE</t>
  </si>
  <si>
    <t>1.05.01-Transporte dentro del país</t>
  </si>
  <si>
    <t>1.05.02-Viáticos dentro del país</t>
  </si>
  <si>
    <t>1.05.03-Transporte en el exterior</t>
  </si>
  <si>
    <t>1.05.04-Viáticos en el exterior</t>
  </si>
  <si>
    <t>1.06-SEGUROS, REASEGUROS Y OTRAS OBLIGACIONES</t>
  </si>
  <si>
    <t xml:space="preserve">1.06.01-Seguros </t>
  </si>
  <si>
    <t xml:space="preserve">1.06.02-Reaseguros </t>
  </si>
  <si>
    <t>1.06.03-Obligaciones por contratos de seguros</t>
  </si>
  <si>
    <t>1.07-CAPACITACIÓN Y PROTOCOLO</t>
  </si>
  <si>
    <t>1.07.01-Actividades de capacitación</t>
  </si>
  <si>
    <t xml:space="preserve">1.07.02-Actividades protocolarias y sociales </t>
  </si>
  <si>
    <t>1.07.03-Gastos de representación institucional</t>
  </si>
  <si>
    <t>1.08-MANTENIMIENTO Y REPARACIÓN</t>
  </si>
  <si>
    <t>1.08.01-Mantenimiento de edificios, locales y terrenos</t>
  </si>
  <si>
    <t>1.08.02-Mantenimiento de vías de comunicación</t>
  </si>
  <si>
    <t>1.08.04-Mantenimiento y reparación de maquinaria y equipo de producción</t>
  </si>
  <si>
    <t>1.08.03-Mantenimiento de instalaciones y otras obras</t>
  </si>
  <si>
    <t>1.08.05-Mantenimiento y reparación de equipo de transporte</t>
  </si>
  <si>
    <t>1.08.06-Mantenimiento y reparación de equipo de comunicación</t>
  </si>
  <si>
    <t>1.08.07-Mantenimiento y reparación de equipo y mobiliario de oficina</t>
  </si>
  <si>
    <t>1.08.08-Mantenimiento y reparación de equipo de cómputo y  sistemas de informacion</t>
  </si>
  <si>
    <t>1.08.99-Mantenimiento y reparación de otros equipos</t>
  </si>
  <si>
    <t>1.99-SERVICIOS DIVERSOS</t>
  </si>
  <si>
    <t>1.99.01-Servicios de regulación</t>
  </si>
  <si>
    <t>1.99.02-Intereses moratorios y multas</t>
  </si>
  <si>
    <t>1.99.03-Gastos de oficinas en el exterior</t>
  </si>
  <si>
    <t>1.99.04-Gastos de misiones especiales en el exterior</t>
  </si>
  <si>
    <t>1.99.05-Deducibles</t>
  </si>
  <si>
    <t>1.99.99-Otros servicios no especificados</t>
  </si>
  <si>
    <t>2-MATERIALES Y SUMINISTROS</t>
  </si>
  <si>
    <t>2.01-PRODUCTOS QUÍMICOS Y CONEXOS</t>
  </si>
  <si>
    <t>2.01.01-Combustibles y lubricantes</t>
  </si>
  <si>
    <t>2.01.02-Productos farmacéuticos y medicinales</t>
  </si>
  <si>
    <t>2.01.03-Productos veterinarios</t>
  </si>
  <si>
    <t xml:space="preserve">2.01.04-Tintas, pinturas y diluyentes </t>
  </si>
  <si>
    <t>2.01.99-Otros productos químicos y conexos</t>
  </si>
  <si>
    <t>2.02-ALIMENTOS Y PRODUCTOS AGROPECUARIOS</t>
  </si>
  <si>
    <t>2.02.01-Productos pecuarios y otras especies</t>
  </si>
  <si>
    <t>2.02.02-Productos agroforestales</t>
  </si>
  <si>
    <t>2.02.03-Alimentos y bebidas</t>
  </si>
  <si>
    <t>2.02.04-Alimentos para animales</t>
  </si>
  <si>
    <t>2.03-MATERIALES Y PRODUCTOS DE USO EN LA CONSTRUCCIÓN Y MANTENIMIENTO</t>
  </si>
  <si>
    <t>2.03.01-Materiales y productos metálicos</t>
  </si>
  <si>
    <t>2.03.02-Materiales y productos minerales y asfálticos</t>
  </si>
  <si>
    <t>2.03.03-Madera y sus derivados</t>
  </si>
  <si>
    <t>2.03.04-Materiales y productos eléctricos, telefónicos y de cómputo</t>
  </si>
  <si>
    <t>2.03.05-Materiales y productos de vidrio</t>
  </si>
  <si>
    <t>2.03.06-Materiales y productos de plástico</t>
  </si>
  <si>
    <t>2.03.99-Otros materiales y productos de uso en la construcción y mantenimiento.</t>
  </si>
  <si>
    <t>2.04-HERRAMIENTAS, REPUESTOS Y ACCESORIOS</t>
  </si>
  <si>
    <t>2.04.01-Herramientas e instrumentos</t>
  </si>
  <si>
    <t>2.04.02-Repuestos y accesorios</t>
  </si>
  <si>
    <t>2.05-BIENES PARA LA PRODUCCIÓN Y COMERCIALIZACIÓN</t>
  </si>
  <si>
    <t>2.05.01-Materia prima</t>
  </si>
  <si>
    <t>2.05.02-Productos terminados</t>
  </si>
  <si>
    <t>2.05.03-Energía eléctrica</t>
  </si>
  <si>
    <t>2.05.99-Otros bienes para la producción y comercialización</t>
  </si>
  <si>
    <t>2.99-ÚTILES, MATERIALES Y SUMINISTROS DIVERSOS</t>
  </si>
  <si>
    <t>2.99.01-Útiles y materiales de oficina y cómputo</t>
  </si>
  <si>
    <t>2.99.02-Útiles y materiales médico, hospitalario y de investigación</t>
  </si>
  <si>
    <t>2.99.03-Productos de papel, cartón e impresos</t>
  </si>
  <si>
    <t>2.99.04-Textiles y vestuario</t>
  </si>
  <si>
    <t>2.99.05-Útiles y materiales de limpieza</t>
  </si>
  <si>
    <t>2.99.06-Útiles y materiales de resguardo y seguridad</t>
  </si>
  <si>
    <t>2.99.07-Útiles y materiales de cocina y comedor</t>
  </si>
  <si>
    <t>2.99.99-Otros útiles, materiales y suministros diversos</t>
  </si>
  <si>
    <t xml:space="preserve">3-INTERESES Y COMISIONES </t>
  </si>
  <si>
    <t>3.04-COMISIONES Y OTROS GASTOS</t>
  </si>
  <si>
    <t>3.04.01-Comisiones y otros gastos sobre títulos valores internos</t>
  </si>
  <si>
    <t>3.04.02-Comisiones  y otros gastos sobre títulos valores del sector externo</t>
  </si>
  <si>
    <t>3.04.03-Comisiones y otros gastos sobre préstamos internos</t>
  </si>
  <si>
    <t>3.04.04-Comisiones y otros gastos sobre préstamos del sector externo</t>
  </si>
  <si>
    <t>9-CUENTAS ESPECIALES</t>
  </si>
  <si>
    <t>9.01-CUENTAS ESPECIALES DIVERSAS</t>
  </si>
  <si>
    <t>9.01.01-Gastos confidenciales</t>
  </si>
  <si>
    <t>3-INTERESES Y COMISIONES</t>
  </si>
  <si>
    <t>3.01-INTERESES SOBRE TÍTULOS VALORES</t>
  </si>
  <si>
    <t>3.01.01-Intereses sobre títulos valores internos de corto plazo</t>
  </si>
  <si>
    <t>3.01.02-Intereses sobre títulos valores internos de largo plazo</t>
  </si>
  <si>
    <t>3.02-INTERESES SOBRE PRÉSTAMOS</t>
  </si>
  <si>
    <t xml:space="preserve">3.02.01-Intereses sobre préstamos del Gobierno Central </t>
  </si>
  <si>
    <t>3.02.02-Intereses sobre préstamos de Órganos Desconcentrados</t>
  </si>
  <si>
    <t>3.02.03-Intereses sobre préstamos de Instituciones Descentralizadas  no Empresariales</t>
  </si>
  <si>
    <t>3.02.04-Intereses sobre préstamos de Gobiernos Locales</t>
  </si>
  <si>
    <t>3.02.05-Intereses sobre préstamos de Empresas Públicas no Financieras</t>
  </si>
  <si>
    <t xml:space="preserve">3.02.06-Intereses sobre préstamos de  Instituciones Públicas Financieras   </t>
  </si>
  <si>
    <t>3.02.07-Intereses sobre préstamos del Sector Privado</t>
  </si>
  <si>
    <t>3.03-INTERESES SOBRE OTRAS OBLIGACIONES</t>
  </si>
  <si>
    <t>3.01.01-Intereses sobre depósitos bancarios a la vista</t>
  </si>
  <si>
    <t>3.03.99-Intereses sobre otras obligaciones</t>
  </si>
  <si>
    <t>3.04.05-Diferencias por tipo de cambio</t>
  </si>
  <si>
    <t>3.01.03-Intereses sobre títulos valores del sector externo de corto plazo</t>
  </si>
  <si>
    <t>3.01.04-Intereses sobre títulos valores del sector externo de largo plazo</t>
  </si>
  <si>
    <t>3.02.08-Intereses sobre préstamos del Sector Externo</t>
  </si>
  <si>
    <t>3.03.01-Intereses sobre depósitos bancarios a la vista</t>
  </si>
  <si>
    <t>6-TRANSFERENCIAS CORRIENTES</t>
  </si>
  <si>
    <t>6.01-TRANSFERENCIAS CORRIENTES AL SECTOR PÚBLICO</t>
  </si>
  <si>
    <t>6.01.01-Transferencias corrientes al Gobierno Central</t>
  </si>
  <si>
    <t>6.01.02-Transferencias corrientes a Órganos Desconcentrados</t>
  </si>
  <si>
    <t>6.01.03-Transferencias corrientes a Instituciones Descentralizadas no  Empresariales</t>
  </si>
  <si>
    <t>6.01.04-Transferencias corrientes a Gobiernos Locales.</t>
  </si>
  <si>
    <t>6.01.05-Transferencias corrientes a Empresas Públicas no Financieras</t>
  </si>
  <si>
    <t xml:space="preserve">6.01.06-Transferencias corrientes a Instituciones  Públicas Financieras </t>
  </si>
  <si>
    <t>6.01.07-Dividendos</t>
  </si>
  <si>
    <t>6.01.08-Fondos en fideicomiso para gasto corriente</t>
  </si>
  <si>
    <t>6.01.09-Impuestos por transferir</t>
  </si>
  <si>
    <t>1.09-IMPUESTOS</t>
  </si>
  <si>
    <t>1.09.01-Impuestos sobre ingresos y utilidades</t>
  </si>
  <si>
    <t xml:space="preserve">1.09.02-Impuestos sobre la propiedad de  bienes inmuebles          </t>
  </si>
  <si>
    <t>1.09.03-Impuestos de patentes</t>
  </si>
  <si>
    <t>1.99.99-Otros impuestos</t>
  </si>
  <si>
    <t>6.02-TRANSFERENCIAS CORRIENTES A PERSONAS</t>
  </si>
  <si>
    <t>6.02.01-Becas a funcionarios</t>
  </si>
  <si>
    <t>6.02-02-Becas a terceras personas</t>
  </si>
  <si>
    <t xml:space="preserve">6.02.03-Ayudas a funcionarios </t>
  </si>
  <si>
    <t>6.02.99-Otras transferencias a personas</t>
  </si>
  <si>
    <t xml:space="preserve">6.03-PRESTACIONES </t>
  </si>
  <si>
    <t>6.03.01-Prestaciones legales</t>
  </si>
  <si>
    <t xml:space="preserve">6.03.02-Pensiones y jubilaciones contributivas </t>
  </si>
  <si>
    <t xml:space="preserve">6.03.03-Pensiones no contributivas </t>
  </si>
  <si>
    <t>6.03.04-Decimotercer mes de jubilaciones y pensiones</t>
  </si>
  <si>
    <t xml:space="preserve">6.03.99-Otras prestaciones </t>
  </si>
  <si>
    <t>6.04-TRANSFERENCIAS CORRIENTES A ENTIDADES PRIVADAS SIN FINES DE LUCRO</t>
  </si>
  <si>
    <t>6.04.01-Transferencias corrientes a asociaciones</t>
  </si>
  <si>
    <t xml:space="preserve">6.04.02-Transferencias corrientes a fundaciones          </t>
  </si>
  <si>
    <t>6.04.03-Transferencias corrientes a cooperativas</t>
  </si>
  <si>
    <t>6.04.04-Transferencias corrientes a otras entidades privadas sin fines de lucro</t>
  </si>
  <si>
    <t>6.05-TRANSFERENCIAS CORRIENTES A EMPRESAS PRIVADAS</t>
  </si>
  <si>
    <t>6.05.01-Transferencias corrientes a empresas privadas</t>
  </si>
  <si>
    <t>6.06-OTRAS TRANSFERENCIAS CORRIENTES AL  SECTOR PRIVADO</t>
  </si>
  <si>
    <t>6.06.01-Indemnizaciones</t>
  </si>
  <si>
    <t>6.06.02-Reintegros o devoluciones</t>
  </si>
  <si>
    <t>6.07-TRANSFERENCIAS CORRIENTES AL SECTOR EXTERNO</t>
  </si>
  <si>
    <t>6.07.01-Transferencias corrientes a organismos internacionales</t>
  </si>
  <si>
    <t xml:space="preserve">6.07.02-Otras transferencias corrientes al sector externo </t>
  </si>
  <si>
    <t>5-BIENES DURADEROS</t>
  </si>
  <si>
    <t>5.02-CONSTRUCCIONES, ADICIONES Y MEJORAS</t>
  </si>
  <si>
    <t>5.02.01-Edificios</t>
  </si>
  <si>
    <t>5.02.02-Vías de comunicación terrestre</t>
  </si>
  <si>
    <t>5.02.03-Vías férreas</t>
  </si>
  <si>
    <t>5.02.04-Obras marítimas y fluviales</t>
  </si>
  <si>
    <t>5.02.05-Aeropuertos</t>
  </si>
  <si>
    <t>5.02.06-Obras urbanísticas</t>
  </si>
  <si>
    <t>5.02.07-Instalaciones</t>
  </si>
  <si>
    <t>5.02.99-Otras construcciones adiciones y mejoras</t>
  </si>
  <si>
    <t>5.01-MAQUINARIA, EQUIPO Y MOBILIARIO</t>
  </si>
  <si>
    <t>5.01.01-Maquinaria y equipo para la producción</t>
  </si>
  <si>
    <t>5.01.02-Equipo de transporte</t>
  </si>
  <si>
    <t>5.01.03-Equipo de comunicación</t>
  </si>
  <si>
    <t>5.01.04-Equipo y mobiliario de oficina</t>
  </si>
  <si>
    <t>5.01.05-Equipo de  cómputo</t>
  </si>
  <si>
    <t>5.01.06-Equipo sanitario, de laboratorio e investigación</t>
  </si>
  <si>
    <t>5.01.07-Equipo y mobiliario educacional, deportivo y recreativo</t>
  </si>
  <si>
    <t>5.01.99-Maquinaria, equipo y mobiliario  diverso</t>
  </si>
  <si>
    <t>5.99-BIENES DURADEROS DIVERSOS</t>
  </si>
  <si>
    <t>5.99.01-Semovientes</t>
  </si>
  <si>
    <t>5.03-BIENES PREEXISTENTES</t>
  </si>
  <si>
    <t>5.03.01-Terrenos</t>
  </si>
  <si>
    <t>5.03.02-Edificios preexistentes</t>
  </si>
  <si>
    <t>5.03.99-Otras obras preexistentes</t>
  </si>
  <si>
    <t>5.99.03-Bienes intangibles</t>
  </si>
  <si>
    <t>5.99.02-Piezas y obras de colección</t>
  </si>
  <si>
    <t>5.99.99-Otros bienes duraderos</t>
  </si>
  <si>
    <t>7-TRANSFERENCIAS DE CAPITAL</t>
  </si>
  <si>
    <t>7.01-TRANSFERENCIAS DE CAPITAL  AL SECTOR PÚBLICO</t>
  </si>
  <si>
    <t>7.01.01-Transferencias  de capital al Gobierno Central</t>
  </si>
  <si>
    <t>7.01.03-Transferencias de capital a Instituciones Descentralizadas no Empresariales</t>
  </si>
  <si>
    <t>7.01.02-Transferencias de capital  a Órganos Desconcentrados</t>
  </si>
  <si>
    <t>7.01.04-Transferencias de capital a Gobiernos Locales</t>
  </si>
  <si>
    <t>7.01.05-Transferencias de capital a Empresas Públicas no Financieras</t>
  </si>
  <si>
    <t>7.01.06-Transferencias de capital a Instituciones Públicas Financieras</t>
  </si>
  <si>
    <t xml:space="preserve">7.01.07-Fondos en fideicomiso para gasto de capital </t>
  </si>
  <si>
    <t>7.02-TRANSFERENCIAS DE CAPITAL  A PERSONAS</t>
  </si>
  <si>
    <t>7.02.01-Transferencias de capital a personas</t>
  </si>
  <si>
    <t>7.03-TRANSFERENCIAS DE CAPITAL  A ENTIDADES PRIVADAS SIN FINES DE LUCRO</t>
  </si>
  <si>
    <t>7.03.01-Transferencias de capital a asociaciones</t>
  </si>
  <si>
    <t xml:space="preserve">7.03.02-Transferencias de capital a fundaciones   </t>
  </si>
  <si>
    <t>7.03.03-Transferencias de capital a cooperativas</t>
  </si>
  <si>
    <t>7.03.99-Transferencias de capital a otras entidades privadas sin fines de lucro</t>
  </si>
  <si>
    <t>7.04-TRANSFERENCIAS DE CAPITAL  A EMPRESAS PRIVADAS</t>
  </si>
  <si>
    <t>7.04.01-Transferencias de capital a empresas privadas</t>
  </si>
  <si>
    <t>7.05-TRANSFERENCIAS DE CAPITAL  AL SECTOR EXTERNO</t>
  </si>
  <si>
    <t>7.05.01-Transferencias de capital  a Organismos Internacionales</t>
  </si>
  <si>
    <t>7.05.02-Otras transferencias de capital al sector externo</t>
  </si>
  <si>
    <t>4-ACTIVOS FINANCIEROS</t>
  </si>
  <si>
    <t>4.01-PRÉSTAMOS</t>
  </si>
  <si>
    <t>4.01.01-Préstamos al Gobierno Central</t>
  </si>
  <si>
    <t>4.01.02-Préstamos a Órganos Desconcentrados</t>
  </si>
  <si>
    <t>4.01.03-Préstamos a Instituciones Descentralizadas no  Empresariales</t>
  </si>
  <si>
    <t>4.01.04-Préstamos a Gobiernos Locales</t>
  </si>
  <si>
    <t>4.01.05-Préstamos a Empresas Públicas no Financieras</t>
  </si>
  <si>
    <t>4.01.06-Préstamos a Instituciones Públicas Financieras</t>
  </si>
  <si>
    <t>4.01.07-Préstamos al Sector Privado</t>
  </si>
  <si>
    <t>4.01.08-Préstamos al  Sector Externo</t>
  </si>
  <si>
    <t>4.02-ADQUISICIÓN DE VALORES</t>
  </si>
  <si>
    <t>4.02.01-Adquisición de valores del Gobierno Central</t>
  </si>
  <si>
    <t>4.02.02-Adquisición de valores de Órganos Desconcentrados</t>
  </si>
  <si>
    <t>4.02.03-Adquisición de valores de Instituciones Descentralizadas no Empresariales</t>
  </si>
  <si>
    <t>4.02.04-Adquisición de valores de Gobiernos Locales</t>
  </si>
  <si>
    <t>4.02.05-Adquisición de valores de Empresas Públicas no Financieras</t>
  </si>
  <si>
    <t xml:space="preserve">4.02.06-Adquisición de valores de Instituciones Públicas  Financieras </t>
  </si>
  <si>
    <t>4.02.07-Adquisición de valores del Sector Privado</t>
  </si>
  <si>
    <t>4.02.08-Adquisición de valores del Sector Externo</t>
  </si>
  <si>
    <t xml:space="preserve">8-AMORTIZACION </t>
  </si>
  <si>
    <t>8.01-AMORTIZACIÓN DE TÍTULOS VALORES</t>
  </si>
  <si>
    <t>8.01.01-Amortización de títulos valores internos de corto plazo</t>
  </si>
  <si>
    <t>8.01.02-Amortización de títulos valores internos de largo plazo</t>
  </si>
  <si>
    <t>8.02-AMORTIZACIÓN DE PRÉSTAMOS</t>
  </si>
  <si>
    <t>8.02.01-Amortización de préstamos del  Gobierno Central</t>
  </si>
  <si>
    <t>8.02.02-Amortización de préstamos de Órganos Desconcentrados</t>
  </si>
  <si>
    <t>8.02.03-Amortización de préstamos de Instituciones Descentralizadas no Empresariales</t>
  </si>
  <si>
    <t>8.02.04-Amortización de préstamos de  Gobiernos Locales</t>
  </si>
  <si>
    <t>8.02.05-Amortización de préstamos de Empresas Públicas no Financieras</t>
  </si>
  <si>
    <t xml:space="preserve">8.02.06-Amortización de préstamos de Instituciones Públicas Financieras </t>
  </si>
  <si>
    <t>8.02.07-Amortización de préstamos del Sector Privado</t>
  </si>
  <si>
    <t>8.03-AMORTIZACIÓN DE OTRAS OBLIGACIONES</t>
  </si>
  <si>
    <t>8.03.01-Amortización de otras obligaciones</t>
  </si>
  <si>
    <t>8.01.03-Amortización de títulos valores del sector externo de corto plazo</t>
  </si>
  <si>
    <t>8.01.04-Amortización de títulos valores del sector externo de largo plazo</t>
  </si>
  <si>
    <t>8.02.08-Amortización de préstamos de Sector Externo</t>
  </si>
  <si>
    <t>4.99-OTROS ACTIVOS FINANCIEROS</t>
  </si>
  <si>
    <t>4.99.01-Aportes de Capital a Empresas</t>
  </si>
  <si>
    <t>4.99.99-Otros activos financieros</t>
  </si>
  <si>
    <t>9.02-SUMAS SIN ASIGNACIÓN PRESUPUESTARIA</t>
  </si>
  <si>
    <t>9.02.01-Sumas libres sin asignación presupuestaria</t>
  </si>
  <si>
    <t>9.02.02-Sumas con destino específico sin asignación presupuestaria</t>
  </si>
  <si>
    <t>AUMENTA</t>
  </si>
  <si>
    <t>Sueldos y Salarios</t>
  </si>
  <si>
    <t>Contr. Sociales</t>
  </si>
  <si>
    <t>Adq Bienes y Serv</t>
  </si>
  <si>
    <t>Intereses</t>
  </si>
  <si>
    <t>Intereses Externos</t>
  </si>
  <si>
    <t>Intereses Internos</t>
  </si>
  <si>
    <t>Transf. Corrientes</t>
  </si>
  <si>
    <t>Sector Publico</t>
  </si>
  <si>
    <t>Personas</t>
  </si>
  <si>
    <t>Sector Externo</t>
  </si>
  <si>
    <t>Gastos Capital</t>
  </si>
  <si>
    <t>Adqui Activos</t>
  </si>
  <si>
    <t>2.2.2-Terrenos</t>
  </si>
  <si>
    <t>2.2.3-Edificios</t>
  </si>
  <si>
    <t>2.2.4-Intangibles</t>
  </si>
  <si>
    <t>2.2.5-Activos Valor</t>
  </si>
  <si>
    <t>Transf. Capital</t>
  </si>
  <si>
    <t>Transacc. Financiera</t>
  </si>
  <si>
    <t>Prestamos</t>
  </si>
  <si>
    <t>Adqui  Valores</t>
  </si>
  <si>
    <t>Amortizaciones</t>
  </si>
  <si>
    <t>Amort. Titulos, Interna</t>
  </si>
  <si>
    <t>Amort. Titulos, Externa</t>
  </si>
  <si>
    <t>Otros Activos Financ.</t>
  </si>
  <si>
    <t>Sumas Sin Asignacion</t>
  </si>
  <si>
    <t>Remuneraciones</t>
  </si>
  <si>
    <t>4-Educacion de Calidad</t>
  </si>
  <si>
    <t>7-Energia Asequible y no Contaminante</t>
  </si>
  <si>
    <t>2-Hambre Cero</t>
  </si>
  <si>
    <t>8-Trabajo Decente y Crecimiento Economico</t>
  </si>
  <si>
    <t>13-Accion por Clima</t>
  </si>
  <si>
    <t>17-Alianzas para lograr Objetivos</t>
  </si>
  <si>
    <t>EJES ESTRATEGICOS</t>
  </si>
  <si>
    <t>INSTITUCIONAL</t>
  </si>
  <si>
    <t>DESARROLLO ECONOMICO</t>
  </si>
  <si>
    <t>DESARROLLO HUMANO</t>
  </si>
  <si>
    <t>AMBIENTE y ORD. TERRITORIAL</t>
  </si>
  <si>
    <t>INFRAESTRUCTURA y OBRA PUBLICA</t>
  </si>
  <si>
    <t>PROGRAMAS</t>
  </si>
  <si>
    <t>ACTIVIDAD/SERVICIO/PROYECTO</t>
  </si>
  <si>
    <t>ACTIVIDAD/SERVICIO/ GRUPO</t>
  </si>
  <si>
    <t>PROYECTO O SERVICIO</t>
  </si>
  <si>
    <t>Observaciones /JUSTIFICACION</t>
  </si>
  <si>
    <t>ACTIVIDAD  01.ADMINISTRACIÓN  GENERAL</t>
  </si>
  <si>
    <t>1.1.2.1.01.00.0.0.000</t>
  </si>
  <si>
    <t>1.0.0.0.00.00.0.0.000</t>
  </si>
  <si>
    <t>INGRESOS CORRIENTES</t>
  </si>
  <si>
    <t>1.1.0.0.00.00.0.0.000</t>
  </si>
  <si>
    <t>INGRESOS TRIBUTARIOS</t>
  </si>
  <si>
    <t>1.1.1.0.00.00.0.0.000</t>
  </si>
  <si>
    <t>IMPUESTOS A LOS INGRESOS Y UTILIDADES</t>
  </si>
  <si>
    <t>1.1.1.1.00.00.0.0.000</t>
  </si>
  <si>
    <t>IMPUESTO SOBRE LOS INGRESOS Y UTILIDADES DEPERSONAS FISICAS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</si>
  <si>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</si>
  <si>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</si>
  <si>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</si>
  <si>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</si>
  <si>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</si>
  <si>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</si>
  <si>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</si>
  <si>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JURIDICAS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</si>
  <si>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</si>
  <si>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</si>
  <si>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</si>
  <si>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</si>
  <si>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</si>
  <si>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TITULOS VALORES</t>
  </si>
  <si>
    <t>1.1.1.3.01.00.0.0.000</t>
  </si>
  <si>
    <t>IMPUESTO SOBRE DIVIDENDOS</t>
  </si>
  <si>
    <t>1.1.1.3.01.01.0.0.000</t>
  </si>
  <si>
    <t>Del Sector Público //INHABILITADA PARA DOCUMENTOS DEL 2019</t>
  </si>
  <si>
    <t>1.1.1.3.01.02.0.0.000</t>
  </si>
  <si>
    <t>Del Sector Privado //INHABILITADA PARA DOCUMENTOS DEL 2019</t>
  </si>
  <si>
    <t>1.1.1.3.02.00.0.0.000</t>
  </si>
  <si>
    <t>IMPUESTO SOBRE INTERESES DE TITULOS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</si>
  <si>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</si>
  <si>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</si>
  <si>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</si>
  <si>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</si>
  <si>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</si>
  <si>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</si>
  <si>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</si>
  <si>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</si>
  <si>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</si>
  <si>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</si>
  <si>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</si>
  <si>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</si>
  <si>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</si>
  <si>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</si>
  <si>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</si>
  <si>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</si>
  <si>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</si>
  <si>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</si>
  <si>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</si>
  <si>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</si>
  <si>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</si>
  <si>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</si>
  <si>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</si>
  <si>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</si>
  <si>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</si>
  <si>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</si>
  <si>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</si>
  <si>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</si>
  <si>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</si>
  <si>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</si>
  <si>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</si>
  <si>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</si>
  <si>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</si>
  <si>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</si>
  <si>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</si>
  <si>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</si>
  <si>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</si>
  <si>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</si>
  <si>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</si>
  <si>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</si>
  <si>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</si>
  <si>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</si>
  <si>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</si>
  <si>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</si>
  <si>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ESPECIFICOS SOBRE LA PRODUCCIÓN Y CONSUMO DE BIENES Y SERVICIOS</t>
  </si>
  <si>
    <t>1.1.3.2.01.00.0.0.000</t>
  </si>
  <si>
    <t>IMPUESTOS ESPECIFICOS SOBRE LA PRODUCCION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</si>
  <si>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</si>
  <si>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</si>
  <si>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</si>
  <si>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</si>
  <si>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</si>
  <si>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</si>
  <si>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</si>
  <si>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</si>
  <si>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</si>
  <si>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</si>
  <si>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</si>
  <si>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</si>
  <si>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</si>
  <si>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</si>
  <si>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</si>
  <si>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</si>
  <si>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</si>
  <si>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consumode bienes</t>
  </si>
  <si>
    <t>1.1.3.2.02.00.0.0.000</t>
  </si>
  <si>
    <t>IMPUESTOS ESPECIFICOS SOBRE LA PRODUCCION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</si>
  <si>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</si>
  <si>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</si>
  <si>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</si>
  <si>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</si>
  <si>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</si>
  <si>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</si>
  <si>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</si>
  <si>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</si>
  <si>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</si>
  <si>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</si>
  <si>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</si>
  <si>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</si>
  <si>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</si>
  <si>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</si>
  <si>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</si>
  <si>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</si>
  <si>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</si>
  <si>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</si>
  <si>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</si>
  <si>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</si>
  <si>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 xml:space="preserve">Patentes Comerciales                                                                                                                                  </t>
  </si>
  <si>
    <t xml:space="preserve">Patentes de licores                                                                                                                                   </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</si>
  <si>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</si>
  <si>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</si>
  <si>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</si>
  <si>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</si>
  <si>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</si>
  <si>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</si>
  <si>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</si>
  <si>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</si>
  <si>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</si>
  <si>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</si>
  <si>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</si>
  <si>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</si>
  <si>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</si>
  <si>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</si>
  <si>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</si>
  <si>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</si>
  <si>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</si>
  <si>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</si>
  <si>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</si>
  <si>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</si>
  <si>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</si>
  <si>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</si>
  <si>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</si>
  <si>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</si>
  <si>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</si>
  <si>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</si>
  <si>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</si>
  <si>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</si>
  <si>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</si>
  <si>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</si>
  <si>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</si>
  <si>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</si>
  <si>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</si>
  <si>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</si>
  <si>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</si>
  <si>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</si>
  <si>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</si>
  <si>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</si>
  <si>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</si>
  <si>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</si>
  <si>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</si>
  <si>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</si>
  <si>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 xml:space="preserve">Timbre Parque Nacional  2% Ley 7788                                                                                                                   </t>
  </si>
  <si>
    <t>TIMBRE 5.000 LEY N°7788 PROPARQUE</t>
  </si>
  <si>
    <t>1.1.9.9.00.00.0.0.000</t>
  </si>
  <si>
    <t>INGRESOS TRIBUTARIOS DIVERSOS</t>
  </si>
  <si>
    <t>1.2.0.0.00.00.0.0.000</t>
  </si>
  <si>
    <t>CONTRIBUCIONES SOCIALES</t>
  </si>
  <si>
    <t>1.2.1.0.00.00.0.0.000</t>
  </si>
  <si>
    <t>CONTRIBUCIONES A LA SEGURIDAD SOCIAL</t>
  </si>
  <si>
    <t>1.2.1.1.00.00.0.0.000</t>
  </si>
  <si>
    <t>CONTRIBUCION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</si>
  <si>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</si>
  <si>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</si>
  <si>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</si>
  <si>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</si>
  <si>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</si>
  <si>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</si>
  <si>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</si>
  <si>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</si>
  <si>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</si>
  <si>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</si>
  <si>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</si>
  <si>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</si>
  <si>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</si>
  <si>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</si>
  <si>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</si>
  <si>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</si>
  <si>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</si>
  <si>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</si>
  <si>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</si>
  <si>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</si>
  <si>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</si>
  <si>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</si>
  <si>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</si>
  <si>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</si>
  <si>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</si>
  <si>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</si>
  <si>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</si>
  <si>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</si>
  <si>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</si>
  <si>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</si>
  <si>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</si>
  <si>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</si>
  <si>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</si>
  <si>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</si>
  <si>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</si>
  <si>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</si>
  <si>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</si>
  <si>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</si>
  <si>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</si>
  <si>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</si>
  <si>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</si>
  <si>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</si>
  <si>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</si>
  <si>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</si>
  <si>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</si>
  <si>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CONTRIBUCION A REGÍMENES ESPECIALES DE PENSIONES</t>
  </si>
  <si>
    <t>1.2.1.3.01.00.0.0.000</t>
  </si>
  <si>
    <t>Contribución del Magisterio Nacional de miembros activos</t>
  </si>
  <si>
    <t>1.2.1.3.02.00.0.0.000</t>
  </si>
  <si>
    <t>Contribución del Magisterio Nacional de miembros pensionados y jubilados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</si>
  <si>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</si>
  <si>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</si>
  <si>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</si>
  <si>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</si>
  <si>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</si>
  <si>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</si>
  <si>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</si>
  <si>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</si>
  <si>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</si>
  <si>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</si>
  <si>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</si>
  <si>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</si>
  <si>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</si>
  <si>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</si>
  <si>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</si>
  <si>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</si>
  <si>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</si>
  <si>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</si>
  <si>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1.2.1.9.08.00.0.0.000</t>
  </si>
  <si>
    <t>Contribución patronal sobre la nómina del Sector Externo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</si>
  <si>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</si>
  <si>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</si>
  <si>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</si>
  <si>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</si>
  <si>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</si>
  <si>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</si>
  <si>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</si>
  <si>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</si>
  <si>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</si>
  <si>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</si>
  <si>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</si>
  <si>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</si>
  <si>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</si>
  <si>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</si>
  <si>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</si>
  <si>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</si>
  <si>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</si>
  <si>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</si>
  <si>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</si>
  <si>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</si>
  <si>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 xml:space="preserve">Venta de Otros Servicios                                                                                                                              </t>
  </si>
  <si>
    <t xml:space="preserve">Venta de fotocopias                                                                                                                                   </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</si>
  <si>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</si>
  <si>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</si>
  <si>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</si>
  <si>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</si>
  <si>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</si>
  <si>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</si>
  <si>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</si>
  <si>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</si>
  <si>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</si>
  <si>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</si>
  <si>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</si>
  <si>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</si>
  <si>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</si>
  <si>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</si>
  <si>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</si>
  <si>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</si>
  <si>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</si>
  <si>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</si>
  <si>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</si>
  <si>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 //INHABILITADA PARA DOCUMENTOS DEL 2019</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</si>
  <si>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</si>
  <si>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</si>
  <si>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</si>
  <si>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</si>
  <si>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</si>
  <si>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</si>
  <si>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</si>
  <si>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</si>
  <si>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</si>
  <si>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</si>
  <si>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</si>
  <si>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</si>
  <si>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</si>
  <si>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</si>
  <si>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</si>
  <si>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</si>
  <si>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</si>
  <si>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</si>
  <si>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Alquileres  de edificios (CASA INVU)</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</si>
  <si>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</si>
  <si>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</si>
  <si>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</si>
  <si>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</si>
  <si>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</si>
  <si>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</si>
  <si>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</si>
  <si>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</si>
  <si>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</si>
  <si>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</si>
  <si>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</si>
  <si>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</si>
  <si>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</si>
  <si>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</si>
  <si>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</si>
  <si>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</si>
  <si>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</si>
  <si>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</si>
  <si>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</si>
  <si>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</si>
  <si>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</si>
  <si>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</si>
  <si>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</si>
  <si>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</si>
  <si>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</si>
  <si>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</si>
  <si>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</si>
  <si>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</si>
  <si>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</si>
  <si>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</si>
  <si>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</si>
  <si>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</si>
  <si>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</si>
  <si>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</si>
  <si>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</si>
  <si>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Otros Servicios Comunitarios (Fondos De FODESAF-CECUDI)</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</si>
  <si>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</si>
  <si>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</si>
  <si>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</si>
  <si>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</si>
  <si>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</si>
  <si>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</si>
  <si>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</si>
  <si>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</si>
  <si>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</si>
  <si>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</si>
  <si>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</si>
  <si>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</si>
  <si>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</si>
  <si>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</si>
  <si>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</si>
  <si>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</si>
  <si>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</si>
  <si>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</si>
  <si>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</si>
  <si>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</si>
  <si>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</si>
  <si>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</si>
  <si>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</si>
  <si>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</si>
  <si>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</si>
  <si>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</si>
  <si>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</si>
  <si>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</si>
  <si>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</si>
  <si>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</si>
  <si>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</si>
  <si>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</si>
  <si>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</si>
  <si>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</si>
  <si>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</si>
  <si>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PUBLICOS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</si>
  <si>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</si>
  <si>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</si>
  <si>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</si>
  <si>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</si>
  <si>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</si>
  <si>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</si>
  <si>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</si>
  <si>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</si>
  <si>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</si>
  <si>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</si>
  <si>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</si>
  <si>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</si>
  <si>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</si>
  <si>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</si>
  <si>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</si>
  <si>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</si>
  <si>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</si>
  <si>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</si>
  <si>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</si>
  <si>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</si>
  <si>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</si>
  <si>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</si>
  <si>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</si>
  <si>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</si>
  <si>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</si>
  <si>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</si>
  <si>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1.3.2.2.02.09.0.0.000</t>
  </si>
  <si>
    <t>Otros alquileres de terrenos</t>
  </si>
  <si>
    <t>1.3.2.2.09.00.0.0.000</t>
  </si>
  <si>
    <t>Otros ingresos de la renta de la propiedad</t>
  </si>
  <si>
    <t>1.3.2.3.00.00.0.0.000</t>
  </si>
  <si>
    <t>RENTA DE ACTIVOS FINANCIEROS</t>
  </si>
  <si>
    <t>1.3.2.3.03.00.0.0.000</t>
  </si>
  <si>
    <t>OTRAS RENTAS DE ACTIVOS FINANCIEROS</t>
  </si>
  <si>
    <t>1.3.2.3.03.01.0.0.000</t>
  </si>
  <si>
    <t>Intereses sobre cuentas corrientes y otros depósitos en Bancos Público</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</si>
  <si>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</si>
  <si>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</si>
  <si>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</si>
  <si>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</si>
  <si>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</si>
  <si>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</si>
  <si>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</si>
  <si>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COMISOS</t>
  </si>
  <si>
    <t>1.3.3.1.00.00.0.0.000</t>
  </si>
  <si>
    <t>MULTAS Y SANCIONES</t>
  </si>
  <si>
    <t>1.3.3.1.01.00.0.0.000</t>
  </si>
  <si>
    <t>Multas de tránsito</t>
  </si>
  <si>
    <t>1.3.3.1.02.00.0.0.000</t>
  </si>
  <si>
    <t>Multas por atraso en pago de impuestos</t>
  </si>
  <si>
    <t>Multa infracción de  Ley construcciones</t>
  </si>
  <si>
    <t>Multa infracción  de Ley patentes</t>
  </si>
  <si>
    <t xml:space="preserve">Multa por mora Patente Licores                                                                                                                        </t>
  </si>
  <si>
    <t>1.3.3.1.03.00.0.0.000</t>
  </si>
  <si>
    <t>Multas por atraso en pago de bienes y servicios</t>
  </si>
  <si>
    <t>1.3.3.1.04.00.0.0.000</t>
  </si>
  <si>
    <t>Sanciones administrativas y judiciales</t>
  </si>
  <si>
    <t xml:space="preserve">Gastos Administrativos Judiciales                                                                                                                     </t>
  </si>
  <si>
    <t xml:space="preserve">Gastos Administrativos Peritaje                                                                                                                       </t>
  </si>
  <si>
    <t>1.3.3.1.09.00.0.0.000</t>
  </si>
  <si>
    <t>Otras multas y sanciones</t>
  </si>
  <si>
    <t>1.3.3.1.09.01.0.0.000</t>
  </si>
  <si>
    <t>Multas por aprehensión de animales</t>
  </si>
  <si>
    <t>1.3.3.1.09.09.0.0.000</t>
  </si>
  <si>
    <t>Multas varias</t>
  </si>
  <si>
    <t xml:space="preserve">Honorarios Abogados Externos                                                                                                                          </t>
  </si>
  <si>
    <t>Honorarios Abogado Interno</t>
  </si>
  <si>
    <t>1.3.3.2.00.00.0.0.000</t>
  </si>
  <si>
    <t>REMATES Y COMISOS</t>
  </si>
  <si>
    <t>1.3.3.2.01.00.0.0.000</t>
  </si>
  <si>
    <t>Remates y comisos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</si>
  <si>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</si>
  <si>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</si>
  <si>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</si>
  <si>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</si>
  <si>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</si>
  <si>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</si>
  <si>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</si>
  <si>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</si>
  <si>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Interes cementerio                                                                                                                                    </t>
  </si>
  <si>
    <t>1.3.9.0.00.00.0.0.000</t>
  </si>
  <si>
    <t>OTROS INGRESOS NO TRIBUTARIOS</t>
  </si>
  <si>
    <t>1.3.9.1.00.00.0.0.000</t>
  </si>
  <si>
    <t>Reintegros y devoluciones</t>
  </si>
  <si>
    <t xml:space="preserve">Reintegros en efectivo                                                                                                                                </t>
  </si>
  <si>
    <t>Sobrante de cajas</t>
  </si>
  <si>
    <t>1.3.9.9.00.00.0.0.000</t>
  </si>
  <si>
    <t>Ingresos varios no especificados</t>
  </si>
  <si>
    <t>1.3.9.9.01.00.0.0.000</t>
  </si>
  <si>
    <t>Utilidades de festejos populares</t>
  </si>
  <si>
    <t>1.3.9.9.09.00.0.0.000</t>
  </si>
  <si>
    <t>Otros ingresos varios no especificados</t>
  </si>
  <si>
    <t>Otros Ingresos DevoluciónVoluntataria</t>
  </si>
  <si>
    <t>Remates espacios campo ferial</t>
  </si>
  <si>
    <t xml:space="preserve">Otros ingresos varios no especificados                                                                                                                </t>
  </si>
  <si>
    <t>1.4.0.0.00.00.0.0.000</t>
  </si>
  <si>
    <t>1.4.1.0.00.00.0.0.000</t>
  </si>
  <si>
    <t>TRANSFERENCIAS CORRIENTES DEL SECTOR PUBLICO</t>
  </si>
  <si>
    <t>1.4.1.1.00.00.0.0.000</t>
  </si>
  <si>
    <t>Transferencias corrientes del Gobierno Central</t>
  </si>
  <si>
    <t>1.4.1.2.00.00.0.0.000</t>
  </si>
  <si>
    <t>Transferencias corrientes de Órganos Desconcentrados</t>
  </si>
  <si>
    <t xml:space="preserve">Consejo De Seguridad Vial (COSEVI) Ley N 9078(40% MULTAS) </t>
  </si>
  <si>
    <t>Consejo Nacional Polictia Pública de la Persona Joven, Ley 8261</t>
  </si>
  <si>
    <t>1.4.1.3.00.00.0.0.000</t>
  </si>
  <si>
    <t>Transferencias corrientes de Instituciones Descentralizadas no Empresariales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</si>
  <si>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</si>
  <si>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</si>
  <si>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</si>
  <si>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</si>
  <si>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</si>
  <si>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</si>
  <si>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</si>
  <si>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</si>
  <si>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</si>
  <si>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</si>
  <si>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</si>
  <si>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</si>
  <si>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</si>
  <si>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</si>
  <si>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</si>
  <si>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</si>
  <si>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</si>
  <si>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</si>
  <si>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</si>
  <si>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</si>
  <si>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</si>
  <si>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</si>
  <si>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</si>
  <si>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</si>
  <si>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2.1.1.2.00.00.0.0.000</t>
  </si>
  <si>
    <t>Venta de edificios e instalaciones.</t>
  </si>
  <si>
    <t xml:space="preserve">Venta de Edificios E Instalaciones (DESAF)                                                                                                            </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</si>
  <si>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</si>
  <si>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</si>
  <si>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</si>
  <si>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</si>
  <si>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</si>
  <si>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</si>
  <si>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</si>
  <si>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</si>
  <si>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</si>
  <si>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</si>
  <si>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</si>
  <si>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</si>
  <si>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</si>
  <si>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RECUPERACION Y ANTICIPOS POR OBRAS DE UTILIDAD PUBLICA</t>
  </si>
  <si>
    <t>2.2.1.0.00.00.0.0.000</t>
  </si>
  <si>
    <t>2.2.2.0.00.00.0.0.000</t>
  </si>
  <si>
    <t>2.2.9.0.00.00.0.0.000</t>
  </si>
  <si>
    <t>Otras obras de utilidad pública</t>
  </si>
  <si>
    <t>2.3.0.0.00.00.0.0.000</t>
  </si>
  <si>
    <t>RECUPERACION DE PRESTAMOS E INVERSIONES FINANCIERAS</t>
  </si>
  <si>
    <t>2.3.1.0.00.00.0.0.000</t>
  </si>
  <si>
    <t>RECUPERACION DE PRESTAMOS AL SECTOR PUBLICO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</si>
  <si>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</si>
  <si>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</si>
  <si>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</si>
  <si>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</si>
  <si>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</si>
  <si>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</si>
  <si>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</si>
  <si>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</si>
  <si>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</si>
  <si>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</si>
  <si>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</si>
  <si>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</si>
  <si>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</si>
  <si>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RECUPERACION DE PRESTAMOS AL SECTOR PRIVADO</t>
  </si>
  <si>
    <t>2.3.3.0.00.00.0.0.000</t>
  </si>
  <si>
    <t>RECUPERACION DE PRESTAMOS AL SECTOR EXTERNO</t>
  </si>
  <si>
    <t>2.3.4.0.00.00.0.0.000</t>
  </si>
  <si>
    <t>RECUPERACION DE INVERSIONES FINANCIERAS</t>
  </si>
  <si>
    <t>2.4.0.0.00.00.0.0.000</t>
  </si>
  <si>
    <t>2.4.1.0.00.00.0.0.000</t>
  </si>
  <si>
    <t>TRANSFERENCIAS DE CAPITAL DEL SECTOR PUBLICO</t>
  </si>
  <si>
    <t>2.4.1.1.00.00.0.0.000</t>
  </si>
  <si>
    <t>Transferencias de capital del Gobierno Central</t>
  </si>
  <si>
    <t>Ley de Simplificación y Eficiencia Tributaria 8114</t>
  </si>
  <si>
    <t>Ley Impuesto al  Cemento Ley 9829</t>
  </si>
  <si>
    <t>2.4.1.2.00.00.0.0.000</t>
  </si>
  <si>
    <t>Transferencias de capital de Órganos Desconcentrados</t>
  </si>
  <si>
    <t>2.4.1.3.00.00.0.0.000</t>
  </si>
  <si>
    <t>Transferencias de capital de Instituciones Descentralizadas no Empresariales</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</si>
  <si>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</si>
  <si>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</si>
  <si>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</si>
  <si>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</si>
  <si>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</si>
  <si>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</si>
  <si>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</si>
  <si>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</si>
  <si>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</si>
  <si>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</si>
  <si>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</si>
  <si>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</si>
  <si>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</si>
  <si>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</si>
  <si>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</si>
  <si>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</si>
  <si>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</si>
  <si>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</si>
  <si>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</si>
  <si>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</si>
  <si>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</si>
  <si>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</si>
  <si>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</si>
  <si>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</si>
  <si>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</si>
  <si>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</si>
  <si>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</si>
  <si>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</si>
  <si>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</si>
  <si>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</si>
  <si>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</si>
  <si>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</si>
  <si>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</si>
  <si>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</si>
  <si>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</si>
  <si>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</si>
  <si>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</si>
  <si>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</si>
  <si>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Colocación de títulos valores de corto plazo</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</si>
  <si>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</si>
  <si>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</si>
  <si>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</si>
  <si>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</si>
  <si>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</si>
  <si>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</si>
  <si>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</si>
  <si>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</si>
  <si>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</si>
  <si>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</si>
  <si>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</si>
  <si>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</si>
  <si>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</si>
  <si>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</si>
  <si>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</si>
  <si>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</si>
  <si>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</si>
  <si>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</si>
  <si>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</si>
  <si>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</si>
  <si>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</si>
  <si>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</si>
  <si>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</si>
  <si>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PRESTAMOS DIRECTOS EXTERNOS</t>
  </si>
  <si>
    <t>3.2.2.0.00.00.0.0.000</t>
  </si>
  <si>
    <t>CREDITO EXTERNO DE PROVEEDORES</t>
  </si>
  <si>
    <t>3.2.2.1.00.00.0.0.000</t>
  </si>
  <si>
    <t>Crédito externo de proveedores</t>
  </si>
  <si>
    <t>3.2.3.0.00.00.0.0.000</t>
  </si>
  <si>
    <t>COLOCACION DE TITULOS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</si>
  <si>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</si>
  <si>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</si>
  <si>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</si>
  <si>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</si>
  <si>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</si>
  <si>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</si>
  <si>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</si>
  <si>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</si>
  <si>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</si>
  <si>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</si>
  <si>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</si>
  <si>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</si>
  <si>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1.1.9.1.02.02.0.0.000</t>
  </si>
  <si>
    <t>1.1.9.1.02.01.0.0.000</t>
  </si>
  <si>
    <t>1.1.3.3.01.02.1.0.000</t>
  </si>
  <si>
    <t>1.1.3.3.01.02.2.0.000</t>
  </si>
  <si>
    <t>1.3.1.2.09.09.1.0.000</t>
  </si>
  <si>
    <t>Alquiler de Terrenos Milla Maritima (Canon)</t>
  </si>
  <si>
    <t>Usos de suelo</t>
  </si>
  <si>
    <t>Alquiler Vallas Publicitarias</t>
  </si>
  <si>
    <t>1.3.2.2.02.02.0.0.000</t>
  </si>
  <si>
    <t>1.3.2.2.02.09.1.0.000</t>
  </si>
  <si>
    <t>1.3.9.1.02.00.0.0.000</t>
  </si>
  <si>
    <t>1.4.1.2.01.00.0.0.000</t>
  </si>
  <si>
    <t>4.1.2.03.00.0.0.000</t>
  </si>
  <si>
    <t>IFAM Impuesto sobre Licores Nacionales</t>
  </si>
  <si>
    <t>IFAM Impuesto sobre Licores  Extranjeros</t>
  </si>
  <si>
    <t>1.4.1.3.01.02.0.0.000</t>
  </si>
  <si>
    <t>1.4.1.3.01.01.0.0.000</t>
  </si>
  <si>
    <t>2.4.1.1.01.00.0.0.000</t>
  </si>
  <si>
    <t>2.4.1.1.03.00.0.0.000</t>
  </si>
  <si>
    <t>RUBRO</t>
  </si>
  <si>
    <t>1.3.3.1.02.01.0.0.000</t>
  </si>
  <si>
    <t>1.3.3.1.02.02.0.0.000</t>
  </si>
  <si>
    <t>1.3.3.1.02.03.0.0.000</t>
  </si>
  <si>
    <t>02  SERVICIOS COMUNALES</t>
  </si>
  <si>
    <t>01  DIRECCION Y ADMINISTRACION GENERAL</t>
  </si>
  <si>
    <t>5.03.02.02 FORTALECIMIENTO VIAL  (LEY 6909) IFAM  ruedo</t>
  </si>
  <si>
    <t xml:space="preserve">5.03.06.01 Dirección técnica y estudios </t>
  </si>
  <si>
    <t>5.03.06.02 FUNCIONAMIENTO DE CECUDIS</t>
  </si>
  <si>
    <t>5.03.06.06  PROYECTO SIN ASIGNACION FONDOS 20% ZMT  2022</t>
  </si>
  <si>
    <t xml:space="preserve">5.03.02.03 Programa MMEC MOPT BID Municipalidad de Garabito  </t>
  </si>
  <si>
    <t xml:space="preserve">5.03.02.01  Unidad Técnica de Gestión Vial Municipal  </t>
  </si>
  <si>
    <t xml:space="preserve">5.03.06.03 FUERZA PUBLICA  </t>
  </si>
  <si>
    <t>5.03.06.04 FORTALECIMIENTO MUNICIPAL</t>
  </si>
  <si>
    <t xml:space="preserve">5.03.06.05 BOMBEROS </t>
  </si>
  <si>
    <t xml:space="preserve">5.03.06.07 MEJORAS  EN EL CEMENTERIO DE JACO FONDOS </t>
  </si>
  <si>
    <t xml:space="preserve">5.03.06.09 MEJORAS  INFRAESTRUCTURA MUNIICPAL  IMP CEMENTO </t>
  </si>
  <si>
    <t>5.03.06.08 ALCANTARILLADO PLUVIAL DE JACO</t>
  </si>
  <si>
    <t>NOMBRE DEL PROYECTO</t>
  </si>
  <si>
    <t>03  INVERSIONES</t>
  </si>
  <si>
    <t>GRUPO 07: OTROS FONDOS E INVERSIONES (PARTIDAS ESPECIFICAS)</t>
  </si>
  <si>
    <t>PARTIDAS ESPECIFICAS</t>
  </si>
  <si>
    <t>DESCRIPCION DE META</t>
  </si>
  <si>
    <t>JUSTIFICACION / OBSERVACIONES</t>
  </si>
  <si>
    <t>VISTO BUENO /AUTORIZADO</t>
  </si>
  <si>
    <t>Ingreso real  (recaudado o recibido)</t>
  </si>
  <si>
    <t>HOJA DE CALCULO</t>
  </si>
  <si>
    <t>SALARIO BASE</t>
  </si>
  <si>
    <t xml:space="preserve">0.01.01 Salario Base </t>
  </si>
  <si>
    <t>salario base</t>
  </si>
  <si>
    <t xml:space="preserve">salrio base con aumento </t>
  </si>
  <si>
    <t>0.01.02 Jornales</t>
  </si>
  <si>
    <t xml:space="preserve">0.01.03 Servicios Especiales                                                                                                                                  </t>
  </si>
  <si>
    <t xml:space="preserve">0.01.05 Suplencias </t>
  </si>
  <si>
    <t>0.02.01Tiempo Extraordinario</t>
  </si>
  <si>
    <t>0.02.02 Recargo Funciones</t>
  </si>
  <si>
    <t>0.03.01 Retribucion por Años Servidos</t>
  </si>
  <si>
    <t>0.03.02 Restriccion por Dedicacion Exclusiva (30% -45%-55%65%)</t>
  </si>
  <si>
    <t>0.03.99 Otros incentivos salariales                                                (18% POLICIA o 10%AMBIENTA Y JUNTA VIAL)</t>
  </si>
  <si>
    <t>0.03.04 Salario Escolar</t>
  </si>
  <si>
    <t>0.03.03 Decimo Tercer Mes ( aguinaldo)</t>
  </si>
  <si>
    <t>0.04.01 Contribucion Patronal al Seguro.</t>
  </si>
  <si>
    <t>0.04.05 Contribucion Patronal al Banco Popular</t>
  </si>
  <si>
    <t>0.05.01 Contribucion Patronal al Seguro Pensiones</t>
  </si>
  <si>
    <t>0.05.02 Aporte Patronal al Regimen Obl.Pension Comp</t>
  </si>
  <si>
    <t>0.05.03 Aporte Patronal al Fondo Capitalizacion</t>
  </si>
  <si>
    <t>0.05.05 Aporte de asociación asomuga</t>
  </si>
  <si>
    <t>1.06.01.01 Seguros</t>
  </si>
  <si>
    <t>TOTAL DE SEGURO</t>
  </si>
  <si>
    <t>6.03.01 - Prestaciones legales</t>
  </si>
  <si>
    <t>MONTO A NESECITAR</t>
  </si>
  <si>
    <t>V.B Departamento del Coordinador del Talento Humano</t>
  </si>
  <si>
    <t>CONSIDERAR AUMENTO SALARIAL EN LA BASE IPC APROBADO</t>
  </si>
  <si>
    <t>IPC  -PERIODO</t>
  </si>
  <si>
    <t>Remanente        o saldo</t>
  </si>
  <si>
    <t>PRESUPUESTO DEFINITIVO</t>
  </si>
  <si>
    <t>NOMBRE DE LA PARTIDDA PRESUPUES TARIA</t>
  </si>
  <si>
    <t>PARTIDA PRESUPUESTARIA (OBJETO    DEL       GASTO)</t>
  </si>
  <si>
    <t>ESTRUCTURA</t>
  </si>
  <si>
    <t>En su mayor nivel de agregación, el clasificador objeto del gasto muestra la siguiente estructura:</t>
  </si>
  <si>
    <t>O - REMUNERACIONES</t>
  </si>
  <si>
    <t>1- SERVICIOS</t>
  </si>
  <si>
    <t>2 - MATERIALES Y SUMINISTROS</t>
  </si>
  <si>
    <t>3 - INTERESES Y COMISIONES</t>
  </si>
  <si>
    <t>4 - ACTIVOS FINANCIEROS</t>
  </si>
  <si>
    <t>5 - BIENES DURADEROS</t>
  </si>
  <si>
    <t>6 - TRANSFERENCIAS CORRIENTES</t>
  </si>
  <si>
    <t>7 - TRANSFERENCIAS DE CAPITAL</t>
  </si>
  <si>
    <t>8 - AMORTIZACION</t>
  </si>
  <si>
    <t>9 - CUENTAS ESPECIALES</t>
  </si>
  <si>
    <t>0 REMUNERACIONES</t>
  </si>
  <si>
    <t>0.01 REMUNERACIONES BÁSICAS</t>
  </si>
  <si>
    <t>0.01.01 Sueldos para cargos fijos</t>
  </si>
  <si>
    <t>0.01.03 Servicios especiales</t>
  </si>
  <si>
    <t>0.01.04 Sueldos a base de comisión</t>
  </si>
  <si>
    <t>0.01.05 Suplencias</t>
  </si>
  <si>
    <t>0.02.01 Tiempo extraordinario</t>
  </si>
  <si>
    <t>0.02.02 Recargo de funciones</t>
  </si>
  <si>
    <t>0.02.03 Disponibilidad laboral</t>
  </si>
  <si>
    <t>0.02.04 Compensación de vacaciones</t>
  </si>
  <si>
    <t>0.02.05 Dietas</t>
  </si>
  <si>
    <t>0.03.01 Retribución por años servidos</t>
  </si>
  <si>
    <t>0.03.02 Restricción al ejercicio liberal de la profesión</t>
  </si>
  <si>
    <t>0.03.03 Decimotercer mes</t>
  </si>
  <si>
    <t>0.03.04 Salario escolar</t>
  </si>
  <si>
    <t>0.03.99 Otros incentivos salariales</t>
  </si>
  <si>
    <t>0.04 CONTRIBUCIONES PATRONALES AL DESARROLLO Y LA SEGURIDAD SOCIAL</t>
  </si>
  <si>
    <t>0.04.01 Contribución Patronal al Seguro de Salud de la Caja Costarricense del Seguro Social</t>
  </si>
  <si>
    <t>0.04.05 Contribución Patronal al Banco Popular y de Desarrollo Comunal</t>
  </si>
  <si>
    <t>0.05 CONTRIBUCIONES PATRONALES A FONDOS DE PENSIONES Y OTROS FONDOS DE CAPITALIZACIÓN</t>
  </si>
  <si>
    <t>0.05.01 Contribución Patronal al Seguro de Pensiones de la Caja Costarricense del Seguro Social</t>
  </si>
  <si>
    <t>0.05.02 Aporte Patronal al Régimen Obligatorio de Pensiones Complementarias</t>
  </si>
  <si>
    <t>0.05.03 Aporte Patronal al Fondo de Capitalización Laboral</t>
  </si>
  <si>
    <t>0.05.04 Contribución Patronal a otros fondos administrados por entes Públicos</t>
  </si>
  <si>
    <t>0.05.05 Contribución Patronal a fondos administrados por entes Privados</t>
  </si>
  <si>
    <t>0 .99 REMUNERACIONES DIVERSAS</t>
  </si>
  <si>
    <t>0. 99. 01 Gastos de representación personal</t>
  </si>
  <si>
    <t>0 .99. 99 Otras remuneraciones</t>
  </si>
  <si>
    <t>1 SERVICIOS</t>
  </si>
  <si>
    <t>1.01 ALQUILERES</t>
  </si>
  <si>
    <t>1.01.01 Alquiler de edificios, locales y terrenos</t>
  </si>
  <si>
    <t>1.01.02 Alquiler de maquinaria, equipo y mobiliario</t>
  </si>
  <si>
    <t>1.01.03 Alquiler de equipo de cómputo</t>
  </si>
  <si>
    <t>1.01.04 Alquiler de equipo y derechos para telecomunicaciones</t>
  </si>
  <si>
    <t>1.01.99 Otros alquileres</t>
  </si>
  <si>
    <t>1.02 SERVICIOS BÁSICOS</t>
  </si>
  <si>
    <t>1.02.01 Servicio de agua y alcantarillado</t>
  </si>
  <si>
    <t>1.02.02 Servicio de energía eléctrica</t>
  </si>
  <si>
    <t>1.02.03 Servicio de correo</t>
  </si>
  <si>
    <t>1.02.04 Servicio de telecomunicaciones</t>
  </si>
  <si>
    <t>1.02.99 Otros servicios básicos</t>
  </si>
  <si>
    <t>1.03 SERVICIOS COMERCIALES Y FINANCIEROS</t>
  </si>
  <si>
    <t>1.03.01 Información</t>
  </si>
  <si>
    <t>1.03.02 Publicidad y propaganda</t>
  </si>
  <si>
    <t>1.03.03 Impresión, encuadernación y otros</t>
  </si>
  <si>
    <t>1.03.04 Transporte de bienes</t>
  </si>
  <si>
    <t>1.03.05 Servicios aduaneros</t>
  </si>
  <si>
    <t>1.03.06 Comisiones y gastos por servicios financieros y comerciales</t>
  </si>
  <si>
    <t>1.03.07 Servicios de tecnologías de información</t>
  </si>
  <si>
    <t>1.04 SERVICIOS DE GESTIÓN Y APOYO</t>
  </si>
  <si>
    <t>1.04.01 Servicios en ciencias de la salud</t>
  </si>
  <si>
    <t>1.04.02 Servicios jurídicos</t>
  </si>
  <si>
    <t>1.04.03 Servicios de ingeniería y arquitectura</t>
  </si>
  <si>
    <t>1.04.04 Servicios en ciencias económicas y sociales</t>
  </si>
  <si>
    <t>1.04.05 Servicios informáticos</t>
  </si>
  <si>
    <t>1.04.06 Servicios generales</t>
  </si>
  <si>
    <t>1.04.99 Otros servicios de gestión y apoyo</t>
  </si>
  <si>
    <t>1.05 GASTOS DE VIAJE Y DE TRANSPORTE</t>
  </si>
  <si>
    <t>1.05.01 Transporte dentro del país</t>
  </si>
  <si>
    <t>1.05.02 Viáticos dentro del país</t>
  </si>
  <si>
    <t>1.05.03 Transporte en el exterior</t>
  </si>
  <si>
    <t>1.05.04 Viáticos en el exterior</t>
  </si>
  <si>
    <t>1.06 SEGUROS, REASEGUROS Y OTRAS OBLIGACIONES</t>
  </si>
  <si>
    <t>1.06.01 Seguros</t>
  </si>
  <si>
    <t>1.06.01.01 - Seguros / cargasde patronales ccss</t>
  </si>
  <si>
    <t>1.06.01.02 - Seguros / poliza  del ins  riesgos profesionales</t>
  </si>
  <si>
    <t>1.06.01.03 - Seguros / Póliza INS de flotilla de vehículos</t>
  </si>
  <si>
    <t>1.06.01.04 - Seguros / polizas resposabilidad civil (centro civico)</t>
  </si>
  <si>
    <t>1.06.02 Reaseguros</t>
  </si>
  <si>
    <t>1.06.03 Obligaciones por contratos de seguros</t>
  </si>
  <si>
    <t>1.07 CAPACITACIÓN Y PROTOCOLO</t>
  </si>
  <si>
    <t>1.07.01 Actividades de capacitación</t>
  </si>
  <si>
    <t>1.07.02 Actividades protocolarias y sociales</t>
  </si>
  <si>
    <t>1.07.03 Gastos de representación institucional</t>
  </si>
  <si>
    <t>1.08 MANTENIMIENTO Y REPARACIÓN</t>
  </si>
  <si>
    <t>1.08.01 Mantenimiento de edificios, locales y terrenos</t>
  </si>
  <si>
    <t>1.08.02 Mantenimiento de vías de comunicación</t>
  </si>
  <si>
    <t>1.08.03 Mantenimiento de instalaciones y otras obras</t>
  </si>
  <si>
    <t>1.08.04 Mantenimiento y reparación de maquinaria y equipo de Producción</t>
  </si>
  <si>
    <t>1.08.05 Mantenimiento y reparación de equipo de transporte</t>
  </si>
  <si>
    <t>1.08.06 Mantenimiento y reparación de equipo de comunicación</t>
  </si>
  <si>
    <t>1.08.07 Mantenimiento y reparación de equipo y mobiliario de oficina</t>
  </si>
  <si>
    <t>1.08.08 Mantenimiento y reparación de equipo de cómputo y sistemas  de información</t>
  </si>
  <si>
    <t>1.08.99 Mantenimiento y reparación de otros equipos</t>
  </si>
  <si>
    <t>1.09 IMPUESTOS</t>
  </si>
  <si>
    <t>1.09.01 Impuestos sobre ingresos y utilidades</t>
  </si>
  <si>
    <t>1.09.02 Impuestos sobre la propiedad de bienes inmuebles</t>
  </si>
  <si>
    <t>1.09.03 Impuestos de patentes</t>
  </si>
  <si>
    <t>1.09.99 Otros impuestos</t>
  </si>
  <si>
    <t>1.99 SERVICIOS DIVERSOS</t>
  </si>
  <si>
    <t>1.99.01 Servicios de regulación</t>
  </si>
  <si>
    <t>1.99.02 Intereses moratorios y multas</t>
  </si>
  <si>
    <t>1.99.03 Gastos de oficinas en el exterior</t>
  </si>
  <si>
    <t>1.99.04 Gastos de misiones especiales en el exterior</t>
  </si>
  <si>
    <t>1.99.05 Deducibles</t>
  </si>
  <si>
    <t>1.99.99 Otros servicios no especificados</t>
  </si>
  <si>
    <t>2 MATERIALES Y SUMINISTROS</t>
  </si>
  <si>
    <t>2 .01 PRODUCTOS QUÍMICOS Y CONEXOS</t>
  </si>
  <si>
    <t>2.01.01 Combustibles y lubricantes</t>
  </si>
  <si>
    <t>2.01.02 Productos farmacéuticos y medicinales</t>
  </si>
  <si>
    <t>2.01.03 Productos veterinarios</t>
  </si>
  <si>
    <t>2.01.04 Tintas, pinturas y diluyentes</t>
  </si>
  <si>
    <t>2.01.99 Otros productos químicos y conexos</t>
  </si>
  <si>
    <t>2.02 ALIMENTOS Y PRODUCTOS AGROPECUARIOS</t>
  </si>
  <si>
    <t>2.02.01 Productos pecuarios y otras especies</t>
  </si>
  <si>
    <t>2.02.02 Productos agroforestales</t>
  </si>
  <si>
    <t>2.02.03 Alimentos y bebidas</t>
  </si>
  <si>
    <t>2.02.04 Alimentos para animales</t>
  </si>
  <si>
    <t>2.03 MATERIALES Y PRODUCTOS DE USO EN LA CONSTRUCCIÓN Y MANTENIMIENTO</t>
  </si>
  <si>
    <t>2.03.01 Materiales y productos metálicos</t>
  </si>
  <si>
    <t>2.03.02 Materiales y productos minerales y asfálticos</t>
  </si>
  <si>
    <t>2.03.03 Madera y sus derivados</t>
  </si>
  <si>
    <t>2.03.04 Materiales y productos eléctricos, telefónicos y de cómputo</t>
  </si>
  <si>
    <t>2.03.05 Materiales y productos de vidrio</t>
  </si>
  <si>
    <t>2.03.06 Materiales y productos de plástico</t>
  </si>
  <si>
    <t>2.03.99 Otros materiales y productos de uso en la construcción y mantenimiento.</t>
  </si>
  <si>
    <t>2.04 HERRAMIENTAS, REPUESTOS Y ACCESORIOS</t>
  </si>
  <si>
    <t>2.04.01 Herramientas e instrumentos</t>
  </si>
  <si>
    <t>2.04.02 Repuestos y accesorios</t>
  </si>
  <si>
    <t>2.05 BIENES PARA LA PRODUCCIÓN Y COMERCIALIZACIÓN</t>
  </si>
  <si>
    <t>2.05.01 Materia prima</t>
  </si>
  <si>
    <t>2.05.02 Productos terminados</t>
  </si>
  <si>
    <t>2.05.03 Energía eléctrica</t>
  </si>
  <si>
    <t>2.05.99 Otros bienes para la producción y comercialización</t>
  </si>
  <si>
    <t>2.99 ÚTILES, MATERIALES Y SUMINISTROS DIVERSOS</t>
  </si>
  <si>
    <t>2.99.01 Útiles y materiales de oficina y cómputo</t>
  </si>
  <si>
    <t>2.99.02 Útiles y materiales médico, hospitalario y de investigación</t>
  </si>
  <si>
    <t>2.99.03 Productos de papel, cartón e impresos</t>
  </si>
  <si>
    <t>2.99.04 Textiles y vestuario</t>
  </si>
  <si>
    <t>2.99.05 Útiles y materiales de limpieza</t>
  </si>
  <si>
    <t>2.99.06 Útiles y materiales de resguardo y seguridad</t>
  </si>
  <si>
    <t>2.99.07 Útiles y materiales de cocina y comedor</t>
  </si>
  <si>
    <t>2.99.99 Otros útiles, materiales y suministros diversos</t>
  </si>
  <si>
    <t>3 INTERESES Y COMISIONES</t>
  </si>
  <si>
    <t>3.01 INTERESES SOBRE TÍTULOS VALORES</t>
  </si>
  <si>
    <t>3.01.01 Intereses sobre títulos valores internos de corto plazo</t>
  </si>
  <si>
    <t>3.01.02 Intereses sobre títulos valores internos de largo plazo</t>
  </si>
  <si>
    <t xml:space="preserve">3.01.03 Intereses sobre títulos valores del sector externo de corto </t>
  </si>
  <si>
    <t xml:space="preserve">3.01.04 Intereses sobre títulos valores del sector externo de largo </t>
  </si>
  <si>
    <t>3.02 INTERESES SOBRE PRÉSTAMOS</t>
  </si>
  <si>
    <t>3.02.01 Intereses sobre préstamos del Gobierno Central</t>
  </si>
  <si>
    <t>3.02.02 Intereses sobre préstamos de Órganos Desconcentrados</t>
  </si>
  <si>
    <t>3.02.03 Intereses sobre préstamos de Instituciones Descentralizadas no Empresariales</t>
  </si>
  <si>
    <t>3.02.04 Intereses sobre préstamos de Gobiernos Locales</t>
  </si>
  <si>
    <t>3.02.05 Intereses sobre préstamos de Empresas Públicas no Financieras</t>
  </si>
  <si>
    <t>3.02.06 Intereses sobre préstamos de Instituciones Públicas Financieras</t>
  </si>
  <si>
    <t>3.02.07 Intereses sobre préstamos del Sector Privado</t>
  </si>
  <si>
    <t>3.02.08 Intereses sobre préstamos del Sector Externo</t>
  </si>
  <si>
    <t>3.03 INTERESES SOBRE OTRAS OBLIGACIONES</t>
  </si>
  <si>
    <t>3.03.01 Intereses sobre depósitos bancarios a la vista</t>
  </si>
  <si>
    <t>3.03.99 Intereses sobre otras obligaciones</t>
  </si>
  <si>
    <t>3.04 COMISIONES Y OTROS GASTOS</t>
  </si>
  <si>
    <t>3.04.01 Comisiones y otros gastos sobre títulos valores internos</t>
  </si>
  <si>
    <t>3.04.02 Comisiones y otros gastos sobre títulos valores del sector externo</t>
  </si>
  <si>
    <t>3.04.03 Comisiones y otros gastos sobre préstamos internos</t>
  </si>
  <si>
    <t>3.04.04 Comisiones y otros gastos sobre préstamos del sector externo</t>
  </si>
  <si>
    <t>3.04.05 Diferencias por tipo de cambio</t>
  </si>
  <si>
    <t>5 BIENES DURADEROS</t>
  </si>
  <si>
    <t>5.01 MAQUINARIA, EQUIPO Y MOBILIARIO</t>
  </si>
  <si>
    <t>5.01.01 Maquinaria y equipo para la producción</t>
  </si>
  <si>
    <t>5.01.02 Equipo de transporte</t>
  </si>
  <si>
    <t>5.01.03 Equipo de comunicación</t>
  </si>
  <si>
    <t>5.01.04 Equipo y mobiliario de oficina</t>
  </si>
  <si>
    <t>5.01.05 Equipo de cómputo</t>
  </si>
  <si>
    <t>5.01.06 Equipo sanitario, de laboratorio e investigación</t>
  </si>
  <si>
    <t>5.01.07 Equipo y mobiliario educacional, deportivo y recreativo</t>
  </si>
  <si>
    <t>5.01.99 Maquinaria, equipo y mobiliario diverso</t>
  </si>
  <si>
    <t>5.02 CONSTRUCCIONES, ADICIONES Y MEJORAS</t>
  </si>
  <si>
    <t>5.02.01 Edificios</t>
  </si>
  <si>
    <t>5.02.02 Vías de comunicación terrestre</t>
  </si>
  <si>
    <t>5.02.03 Vías férreas</t>
  </si>
  <si>
    <t>5.02.04 Obras marítimas y fluviales</t>
  </si>
  <si>
    <t>5.02.05 Aeropuertos</t>
  </si>
  <si>
    <t>5.02.06 Obras urbanísticas</t>
  </si>
  <si>
    <t>5.02.07 Instalaciones</t>
  </si>
  <si>
    <t>5.02.99 Otras construcciones, adiciones y mejoras</t>
  </si>
  <si>
    <t>5.03 BIENES PREEXISTENTES</t>
  </si>
  <si>
    <t>5.03.01 Terrenos</t>
  </si>
  <si>
    <t>5.03.02 Edificios preexistentes</t>
  </si>
  <si>
    <t>5.03.99 Otras obras preexistentes</t>
  </si>
  <si>
    <t>5.99 BIENES DURADEROS DIVERSOS</t>
  </si>
  <si>
    <t>5.99.01 Semovientes</t>
  </si>
  <si>
    <t>5.99.02 Piezas y obras de colección</t>
  </si>
  <si>
    <t>5.99.03 Bienes intangibles</t>
  </si>
  <si>
    <t>5.99.99 Otros bienes duraderos</t>
  </si>
  <si>
    <t>6 TRANSFERENCIAS CORRIENTES</t>
  </si>
  <si>
    <t>6.01 TRANSFERENCIAS CORRIENTES AL SECTOR PÚBLICO</t>
  </si>
  <si>
    <t>6.01.01 Transferencias corrientes al Gobierno Central</t>
  </si>
  <si>
    <t>06.01.01.01 Ministerio de Hacienda ( Anexo No 4) ONT (1% IBI Ley 77509 y 7729)</t>
  </si>
  <si>
    <t>6.01.02 Transferencias corrientes a Órganos Desconcentrados</t>
  </si>
  <si>
    <t>06.01.02.01 Aporte Junta. Admtva.Registro Nacional 3% del IBI ( Anexo No 4)</t>
  </si>
  <si>
    <t>06.01.02.02 Comisión Nacional para la Gesti de la Biodiversidad ( CONAGEBIO 10% Ley 7788)</t>
  </si>
  <si>
    <t>06.01.02.03 Consejo Nacional de las Personas con Discapacidad ( CONAPDIS 0,50% total )</t>
  </si>
  <si>
    <t>6.01.03 Transferencias corrientes a Instituciones Descentralizadas no Empresariales</t>
  </si>
  <si>
    <t>06.01.03.02 Juntas de educación (anexo3) 10% IBI, Ley 7509 y 7729)</t>
  </si>
  <si>
    <t>6.01.04 Transferencias corrientes a Gobiernos Locales</t>
  </si>
  <si>
    <t>06.01.04.01 Unión Nacional de Gobiernos Locales (articulo 91 código municipal y art 51 inciso A, EST. UNGL)</t>
  </si>
  <si>
    <t>06.01.04.02 Comité Cantonal de Deportes y Recreación de Garabito (3% total ) (artículo 170, Código Municipal)</t>
  </si>
  <si>
    <t>06.01.04.03 Federación  De Municipalidades Y Concejos Municipales De Distrito  Del Pacifico ( FEMUPAC) (Con Base En Estatutos)</t>
  </si>
  <si>
    <t>6.01.05 Transferencias corrientes a Empresas Públicas no Financieras</t>
  </si>
  <si>
    <t>6.01.06 Transferencias corrientes a Instituciones Públicas Financieras</t>
  </si>
  <si>
    <t>6.01.07 Dividendos</t>
  </si>
  <si>
    <t>6.01.08 Fondos en fideicomiso para gasto corriente</t>
  </si>
  <si>
    <t>6.01.09 Impuestos por transferir</t>
  </si>
  <si>
    <t>6.02 TRANSFERENCIAS CORRIENTES A PERSONAS</t>
  </si>
  <si>
    <t>6.02.01 Becas a funcionarios</t>
  </si>
  <si>
    <t>6.02.02 Becas a terceras personas (becas estudiantes)</t>
  </si>
  <si>
    <t>6.02.03 Ayudas a funcionarios</t>
  </si>
  <si>
    <t>6.02.99 Otras transferencias a personas</t>
  </si>
  <si>
    <t>6.03 PRESTACIONES</t>
  </si>
  <si>
    <t>6.03.01 Prestaciones legales</t>
  </si>
  <si>
    <t>6.03.02 Pensiones y jubilaciones contributivas</t>
  </si>
  <si>
    <t>6.03.03 Pensiones no contributivas</t>
  </si>
  <si>
    <t>6.03.04 Decimotercer mes de pensiones y jubilaciones</t>
  </si>
  <si>
    <t>6.03.99 Otras prestaciones</t>
  </si>
  <si>
    <t>6.04 TRANSFERENCIAS CORRIENTES A ENTIDADES PRIVADAS SIN FINES DE LUCR</t>
  </si>
  <si>
    <t>6.04.01 Transferencias corrientes a asociaciones</t>
  </si>
  <si>
    <t>6.04.01.01 ASOC. JOSEFINA UGALDE CESPEDES ( CENTRO DIURNO) Ley 7794 Código Municipal, art. 71</t>
  </si>
  <si>
    <t>6.04.02 Transferencias corrientes a fundaciones</t>
  </si>
  <si>
    <t>6.04.03 Transferencias corrientes a cooperativas</t>
  </si>
  <si>
    <t>6.04.04 Transferencias corrientes a otras entidades privadas sin fines de lucro</t>
  </si>
  <si>
    <t>6.05 TRANSFERENCIAS CORRIENTES A EMPRESAS PRIVADAS</t>
  </si>
  <si>
    <t>6.05.01 Transferencias corrientes a empresas privadas</t>
  </si>
  <si>
    <t>6.06 OTRAS TRANSFERENCIAS CORRIENTES AL SECTOR PRIVADO</t>
  </si>
  <si>
    <t>6.06.01 Indemnizaciones</t>
  </si>
  <si>
    <t>6.06.02 Reintegros o devoluciones</t>
  </si>
  <si>
    <t>7 TRANSFERENCIAS DE CAPITAL</t>
  </si>
  <si>
    <t>7.01 TRANSFERENCIAS DE CAPITAL AL SECTOR PÚBLICO</t>
  </si>
  <si>
    <t>7.01.01 Transferencias de capital al Gobierno Central</t>
  </si>
  <si>
    <t>7.01.02 Transferencias de capital a Órganos Desconcentrados</t>
  </si>
  <si>
    <t xml:space="preserve">7.01.02.Fondo de Parques Nacionales  (70% del 90% Ley 7788) </t>
  </si>
  <si>
    <t>7.01.03 Transferencias de capital a Instituciones Descentralizadas no Empresariales</t>
  </si>
  <si>
    <t>7.01.04 Transferencias de capital a Gobiernos Locales</t>
  </si>
  <si>
    <t>7.01.05 Transferencias de capital a Empresas Públicas no Financieras</t>
  </si>
  <si>
    <t>7.01.06 Transferencias de capital a Instituciones Públicas Financieras</t>
  </si>
  <si>
    <t>7.01.07 Fondos en fideicomiso para gasto de capital</t>
  </si>
  <si>
    <t>7.02 TRANSFERENCIAS DE CAPITAL A PERSONAS</t>
  </si>
  <si>
    <t>7.02.01 Transferencias de capital a personas</t>
  </si>
  <si>
    <t>7.03 TRANSFERENCIAS DE CAPITAL A ENTIDADES PRIVADAS SIN    FINES DE LUCRO</t>
  </si>
  <si>
    <t>7.03.01 Transferencias de capital a asociaciones</t>
  </si>
  <si>
    <t>7.03.02 Transferencias de capital a fundaciones</t>
  </si>
  <si>
    <t>7.03.03 Transferencias de capital a cooperativas</t>
  </si>
  <si>
    <t>7.03.99 Transferencias de capital a otras entidades privadas sin fines de lucro</t>
  </si>
  <si>
    <t>7.04 TRANSFERENCIAS DE CAPITAL A EMPRESAS PRIVADAS</t>
  </si>
  <si>
    <t>7.04.01 Transferencias de capital a empresas privadas</t>
  </si>
  <si>
    <t>7.05 TRANSFERENCIAS DE CAPITAL AL SECTOR EXTERNO</t>
  </si>
  <si>
    <t>7.05.01 Transferencias de capital a organismos internacionales</t>
  </si>
  <si>
    <t>7.05.02 Otras transferencias de capital al sector externo</t>
  </si>
  <si>
    <t>8 AMORTIZACION</t>
  </si>
  <si>
    <t>8.02 AMORTIZACIÓN DE PRÉSTAMOS</t>
  </si>
  <si>
    <t>8.02.01 Amortización de préstamos del Gobierno Central</t>
  </si>
  <si>
    <t>8.02.02 Amortización de préstamos de Órganos Desconcentrados</t>
  </si>
  <si>
    <t>8.02.03 Amortización de préstamos de Instituciones Descentralizadas no Empresariales</t>
  </si>
  <si>
    <t>8.02.04 Amortización de préstamos de Gobiernos Locales</t>
  </si>
  <si>
    <t>8.02.05 Amortización de préstamos de Empresas Públicas no Financieras</t>
  </si>
  <si>
    <t>8.02.06 Amortización de préstamos de Instituciones Públicas Financier</t>
  </si>
  <si>
    <t>8.02.07 Amortización de préstamos del Sector Privado</t>
  </si>
  <si>
    <t>8.02.08 Amortización de préstamos del Sector Externo</t>
  </si>
  <si>
    <t>8.03 AMORTIZACIÓN DE OTRAS OBLIGACIONES</t>
  </si>
  <si>
    <t>8.03.01 Amortización de otras obligaciones</t>
  </si>
  <si>
    <t>9 CUENTAS ESPECIALES</t>
  </si>
  <si>
    <t>9.01 CUENTAS ESPECIALES DIVERSAS</t>
  </si>
  <si>
    <t>9.01.01 Gastos confidenciales</t>
  </si>
  <si>
    <t>9.02 SUMAS SIN ASIGNACIÓN PRESUPUESTARIA</t>
  </si>
  <si>
    <t>9.02.01 Sumas libres sin asignación presupuestaria</t>
  </si>
  <si>
    <t>9.02.02 Sumas con destino específico sin asignación presupuestaria</t>
  </si>
  <si>
    <t>8.02.05.02Amortización de préstamos deBNCR - Construcción Construccion De Puentes</t>
  </si>
  <si>
    <t>8.02.05.01Amortización de préstamos de BNCR - Construcción canchas fúttbol</t>
  </si>
  <si>
    <t>8.02.03.01Amortización de préstamos IFAM</t>
  </si>
  <si>
    <t>3.02.03 .01 Intereses sobre préstamo IFAM</t>
  </si>
  <si>
    <t>3.02.06.01 Interes  prestamo BNCR - Construcción canchas fúttbol</t>
  </si>
  <si>
    <t>3.02.06.02 Interes  prestamo BNCR - Construcción Construccion De Puentes</t>
  </si>
  <si>
    <t>N°  Meta</t>
  </si>
  <si>
    <t>TIPO PLANTILLA</t>
  </si>
  <si>
    <t xml:space="preserve"> TRAMITE DE PRESUPUESTO Y MODIFICACIONES</t>
  </si>
  <si>
    <t>VINCULACION INGRESOS, GASTOS  y ESTIMACION PRESUPUESTARIA</t>
  </si>
  <si>
    <t>PROGRAMACION</t>
  </si>
  <si>
    <t>DESCRIPCION INDICADORES</t>
  </si>
  <si>
    <t>FORMULAS</t>
  </si>
  <si>
    <t>ESTRATEGICOS-TECNOLOGIAS INFORMACION</t>
  </si>
  <si>
    <t>Numero de Respaldos de la Base de Datos en cada Unidad.</t>
  </si>
  <si>
    <t>Numero de Indicadores incorporados a los sistemas por Unidad.</t>
  </si>
  <si>
    <t>Numero y tipo de indicador sin uso por Unidad.</t>
  </si>
  <si>
    <t>Numero de mejoras a los sistemas existentes.</t>
  </si>
  <si>
    <t>Eficiencia de Resolucion</t>
  </si>
  <si>
    <t>Total de Solicitudes/Numero de Solicitudes resueltas x 100.</t>
  </si>
  <si>
    <t>Numero de Mantenimiento realizado a los Sistemas adquiridos.</t>
  </si>
  <si>
    <t>Numero de Aplicaciones x programas.</t>
  </si>
  <si>
    <t>Numero de Reparaciones efectuadas a los equipos.</t>
  </si>
  <si>
    <t>Numero de Equipos fuera de uso.</t>
  </si>
  <si>
    <t xml:space="preserve">Numero y Deptos que no utilizan los Programas </t>
  </si>
  <si>
    <t>(Decsis-Génesis y Otros).</t>
  </si>
  <si>
    <t>Numero de dependencias que aplican el expediente único y electrónico.</t>
  </si>
  <si>
    <t>% Avance.</t>
  </si>
  <si>
    <t>Depuración de datos x Deptos / Total datos Existentes</t>
  </si>
  <si>
    <t>ESTRATEGICOS-GESTION JURIDICA</t>
  </si>
  <si>
    <t>Porcentaje de Criterios emitidos.</t>
  </si>
  <si>
    <t>Porcentaje de Procesos judiciales en los Tribunales x materia.</t>
  </si>
  <si>
    <t>Porcentaje de Consultas evacuadas.</t>
  </si>
  <si>
    <t>Disposiciones de Contraloría sin cumplir.</t>
  </si>
  <si>
    <t>Disposiciones de Contraloría en Proceso.</t>
  </si>
  <si>
    <t>Disposiciones de Contraloría cumplidas.</t>
  </si>
  <si>
    <t>Porcentaje de Convenios Elaborados.</t>
  </si>
  <si>
    <t>Porcentaje de Convenios Revisados.</t>
  </si>
  <si>
    <t>Porcentaje de Contratos Elaborados.</t>
  </si>
  <si>
    <t>Porcentaje de Contratos Revisados.</t>
  </si>
  <si>
    <t>Porcentaje de Reglamentos Elaborados.</t>
  </si>
  <si>
    <t>Porcentaje de Reglamentos Revisados.</t>
  </si>
  <si>
    <t>Porcentaje de Reglamentos Sin Revisar.</t>
  </si>
  <si>
    <t>Porcentaje de Apelaciones Resueltas.</t>
  </si>
  <si>
    <t>Porcentaje de Apelaciones Sin Resolver.</t>
  </si>
  <si>
    <t>Porcentaje de Refrendos Revisados.</t>
  </si>
  <si>
    <t>Porcentaje de Refrendos Sin Resolver.</t>
  </si>
  <si>
    <t>Porcentaje de Inspecciones realizadas.</t>
  </si>
  <si>
    <t>Porcentaje de Inspecciones Sin Realizar.</t>
  </si>
  <si>
    <t>ESTRATEGICOS-TALENTO HUMANO</t>
  </si>
  <si>
    <t>Numero de Concursos Internos efectuados.</t>
  </si>
  <si>
    <t>Numero de Concursos Externos efectuados.</t>
  </si>
  <si>
    <t>Numero de Evaluaciones efectuadas.</t>
  </si>
  <si>
    <t>Numero de Funcionarios en Vacaciones y Pendientes.</t>
  </si>
  <si>
    <t>Numero de Permisos con Goce de salario tramitadas.</t>
  </si>
  <si>
    <t>Numero de Permisos sin Goce de salario tramitadas.</t>
  </si>
  <si>
    <t>Numero de Capacitaciones</t>
  </si>
  <si>
    <t>Numero de Procedimientos disciplinarios efectuados.</t>
  </si>
  <si>
    <t>Numero de Procedimientos disciplinarios efectivos y sin efecto.</t>
  </si>
  <si>
    <t>Incapacidades diarias</t>
  </si>
  <si>
    <t>Numero de dias de Incapacitadad/30 dias= Promedio diario.</t>
  </si>
  <si>
    <t>Numero de Trabajadores despedidos.</t>
  </si>
  <si>
    <t>Pago en Horas Extras</t>
  </si>
  <si>
    <t>Cantidad de Horas Extras realizadas x Depto y su monto.</t>
  </si>
  <si>
    <t>Personal x Depto con Recargo de funciones.</t>
  </si>
  <si>
    <t>Cantidad Personal interino.</t>
  </si>
  <si>
    <t>Departamento mas indisciplinado.</t>
  </si>
  <si>
    <t>Numero Funcionarios procesados/ cantidad de procesos.</t>
  </si>
  <si>
    <t>OPERATIVOS-SERVICIOS CIUDADANOS</t>
  </si>
  <si>
    <t>Numero de los datos actualizados de las concesiones x Distrito.</t>
  </si>
  <si>
    <t>Numero de los datos desactualizados de las concesiones x Distrito.</t>
  </si>
  <si>
    <t>Eficiencia de Inspeccion</t>
  </si>
  <si>
    <t>Total de construcciones ilegales/Numero de Clausuras efectuadas.</t>
  </si>
  <si>
    <t>Eficiencia de Demolicion</t>
  </si>
  <si>
    <t>Total de clausuras/numero de demoliciones efectuadas</t>
  </si>
  <si>
    <t>Numero de las Concesiones vigentes x Distrito y el monto de su canon.</t>
  </si>
  <si>
    <t>Total de Tramites solicitados/numero de Tramites resueltos</t>
  </si>
  <si>
    <t>Eficiencia de Cobro</t>
  </si>
  <si>
    <t>Recaudacion del canon / Monto puesto al cobro x 100.</t>
  </si>
  <si>
    <t>Eficiencia cancelacion de Concesiones x Distrito.</t>
  </si>
  <si>
    <t>Total de Concesiones/numero de concesiones vencidas.</t>
  </si>
  <si>
    <t>Numero de Actualizaciones de Datos Básicos.</t>
  </si>
  <si>
    <t>Numero de Resoluciones resueltas x Depto.</t>
  </si>
  <si>
    <t>Numero de permisos otorgados x  Depto x tipo.</t>
  </si>
  <si>
    <t>Numero de gestiones sin resolver x Depto.</t>
  </si>
  <si>
    <t>Eficiencia Departamental</t>
  </si>
  <si>
    <t>Numero de gestiones y los plazos resueltos x Depto.</t>
  </si>
  <si>
    <t>Numero de quejas x Servicios.</t>
  </si>
  <si>
    <t>Numero de Tramites Devueltos x día.</t>
  </si>
  <si>
    <t>Eficiencia en Tramitologia.</t>
  </si>
  <si>
    <t>Total resoluciones / 60 días.</t>
  </si>
  <si>
    <t>OPERATIVOS-SERVICIOS DE SEGURIDAD y CONVIVENCIA SOCIAL</t>
  </si>
  <si>
    <t>Eficiencia del inspector en clausuras</t>
  </si>
  <si>
    <t>Cantidad total de Clausuras/clausuras realizadas por Inspector</t>
  </si>
  <si>
    <t>Eficiencia del inspector para Notificar</t>
  </si>
  <si>
    <t>Cantidad de Notificaciones/ Notificacion realizada por inspector.</t>
  </si>
  <si>
    <t>Numero de Negocios sin Patentes.</t>
  </si>
  <si>
    <t>Numero de Construcciones sin permisos.</t>
  </si>
  <si>
    <t>Numero de Vallas Publicitarias sin permisos.</t>
  </si>
  <si>
    <t>Numero de eventos públicos realizados con permiso.</t>
  </si>
  <si>
    <t>Numero de eventos públicos realizados sin permiso.</t>
  </si>
  <si>
    <t>Numero de Tramites solicitados por Deptos, sin resolver.</t>
  </si>
  <si>
    <t>Numero de Vehículos  registrados con pago de parquímetro.</t>
  </si>
  <si>
    <t>Numero de Vehículos registrados sin pago de parquímetro.</t>
  </si>
  <si>
    <t>Eficiencia de Notificacion por Funcionario.</t>
  </si>
  <si>
    <t>Total de Notificaciones/ Notificaciones entregadas</t>
  </si>
  <si>
    <t>Eficiencia aplicación de Multas</t>
  </si>
  <si>
    <t>Total de Boletas de Transito/Total Efectivas.</t>
  </si>
  <si>
    <t>Monto de Multas puesto al Cobro.</t>
  </si>
  <si>
    <t>Monto de Multas recaudado.</t>
  </si>
  <si>
    <t>Monto de Multas moroso.</t>
  </si>
  <si>
    <t>Numero de datos Desactualizados de contribuyentes x Distrito.</t>
  </si>
  <si>
    <t xml:space="preserve">Numero de datos Actualizados de contribuyentes x Distrito. </t>
  </si>
  <si>
    <t>Numero de Construcciones ilegales x Distrito.</t>
  </si>
  <si>
    <t>Construcciones ilegales/ Clausuras realizadas.</t>
  </si>
  <si>
    <t>Monto pagado x Multas.</t>
  </si>
  <si>
    <t>Numero de Demoliciones</t>
  </si>
  <si>
    <t>Cantidad de Persmisos constructivos</t>
  </si>
  <si>
    <t>Numero de Permisos  x Tipo de Obra x distrito.</t>
  </si>
  <si>
    <t>Eficiencia en Alineamientos.</t>
  </si>
  <si>
    <t>Total de Alineamientos/ alineamientos realizados x Distrito.</t>
  </si>
  <si>
    <t>Eficiencia en Clausuras</t>
  </si>
  <si>
    <t>Total de Clausuras reportadas x Distrito/clausuras ejecutadas</t>
  </si>
  <si>
    <t>Numero de Obras Recibidas x Distrito.</t>
  </si>
  <si>
    <t>Numero de fraccionamientos recibidos (%) x Distrito.</t>
  </si>
  <si>
    <t>Numero de servicios incluidos en Construcciones nuevas x Distrito.</t>
  </si>
  <si>
    <t>Total de tramites solicitados/Tramites sin resolver=%</t>
  </si>
  <si>
    <t>Numero de Disposiciones de Contraloría sin cumplir.</t>
  </si>
  <si>
    <t>Numero de M² Construcción x tipo de Obra publica supervisada x distrito.</t>
  </si>
  <si>
    <t>Numero de M² Construcción x tipo de Obra publica sin supervisión x distrito.</t>
  </si>
  <si>
    <t>OPERATIVOS-SERVICIOS AMBIENTALES y MUNICIPALES</t>
  </si>
  <si>
    <t>Numero de Solicitudes recibidas.</t>
  </si>
  <si>
    <t>Numero de Consultas Telefónicas.</t>
  </si>
  <si>
    <t>Numero de Consultas Presenciales.</t>
  </si>
  <si>
    <t>Total de Solicitudes/ Numero de Solicitudes resueltas.</t>
  </si>
  <si>
    <t>Numero de Talleres realizados.</t>
  </si>
  <si>
    <t>Numero de Planes Reguladores x regiones Vigentes en Km²</t>
  </si>
  <si>
    <t>Numero de Planes Reguladores sin Resolver x instituciones del estado.</t>
  </si>
  <si>
    <t>Numero de Planes Reguladores x regiones en Borrador.</t>
  </si>
  <si>
    <t>Poblacion Servida</t>
  </si>
  <si>
    <t>Cant. Servicios por Categoria x promedio habitantes x vivienda del canton.</t>
  </si>
  <si>
    <t>Porcentaje Cobertura</t>
  </si>
  <si>
    <t>Poblacion Servida (habitantes)x 100.</t>
  </si>
  <si>
    <t xml:space="preserve">                                              </t>
  </si>
  <si>
    <t>Poblacion Total (habitantes)</t>
  </si>
  <si>
    <t>Produccion Per capita</t>
  </si>
  <si>
    <t>Cant. Residuos recolectados x dia</t>
  </si>
  <si>
    <t>Poblacion servida (hab. Reciben recoleccion)</t>
  </si>
  <si>
    <t>Poblacion Servida/Vehiculos de Recoleccion</t>
  </si>
  <si>
    <t>Poblacion Servida.</t>
  </si>
  <si>
    <t xml:space="preserve">Cant. Vehiculos Recolectan </t>
  </si>
  <si>
    <t>Poblacion Servida/ayudantes recolectan</t>
  </si>
  <si>
    <t>Cant. Ayudantes Recolectan.</t>
  </si>
  <si>
    <t>Toneladas Metricas/Viaje:</t>
  </si>
  <si>
    <t>Cant. De T.M recolectadasxmes</t>
  </si>
  <si>
    <t>Cant. Viajes realizados al mes.</t>
  </si>
  <si>
    <t xml:space="preserve">Toneladas Metricas/Ayudante x dia: </t>
  </si>
  <si>
    <t>Cant. TM recolectadasxmes</t>
  </si>
  <si>
    <t xml:space="preserve"> Cant.Ayudantes al mes) x (dias efect. Mes)</t>
  </si>
  <si>
    <t>Porcentaje Anual Recuperacion:</t>
  </si>
  <si>
    <t>Cant. TM recic recolectadas al añox100</t>
  </si>
  <si>
    <t xml:space="preserve">Cant. TM recolectadas al año. </t>
  </si>
  <si>
    <t xml:space="preserve">Costo TM  Recoleccion y Transp: </t>
  </si>
  <si>
    <r>
      <rPr>
        <u/>
        <sz val="11"/>
        <color rgb="FF000000"/>
        <rFont val="Arial"/>
        <family val="2"/>
      </rPr>
      <t>Costo anual de Recoleccion y Transp.</t>
    </r>
    <r>
      <rPr>
        <sz val="11"/>
        <color rgb="FF000000"/>
        <rFont val="Arial"/>
        <family val="2"/>
      </rPr>
      <t xml:space="preserve"> Cant. TM recolectadas y transp x año</t>
    </r>
  </si>
  <si>
    <t>Porcentaje Anual Recuperacion</t>
  </si>
  <si>
    <t>Cant. M recicladas recolectadas al añox100</t>
  </si>
  <si>
    <t>Costo TM disposicion final</t>
  </si>
  <si>
    <t>Costo anual de Disposicion Final.</t>
  </si>
  <si>
    <t>Cant. TM dispuestas x año.</t>
  </si>
  <si>
    <t xml:space="preserve">Costo por persona atendida:    </t>
  </si>
  <si>
    <t>Costo mes del serv. Recoleccion</t>
  </si>
  <si>
    <t xml:space="preserve">                                                                        </t>
  </si>
  <si>
    <t>Poblacion servida</t>
  </si>
  <si>
    <t>Egresos de Tratamiento</t>
  </si>
  <si>
    <t>Egresos Anualx100</t>
  </si>
  <si>
    <t xml:space="preserve">Egresos totales </t>
  </si>
  <si>
    <t>OPERATIVOS-DESARROLLO HUMANO</t>
  </si>
  <si>
    <t>Numero de Casos atendidos  x tipo.</t>
  </si>
  <si>
    <t>Numero de Casos resueltos x tipo.</t>
  </si>
  <si>
    <t>Numero de Casos x tipo remitidos a otras instituciones.</t>
  </si>
  <si>
    <t>Numero de Talleres de capacitaciones realizadas x Genero y monto.</t>
  </si>
  <si>
    <t>Numero de Ayudas económicas efectuadas  x monto.</t>
  </si>
  <si>
    <t>APOYO-SERVICIOS FINANCIEROS</t>
  </si>
  <si>
    <t>APOYO SERVICIOS FINANCIEROS</t>
  </si>
  <si>
    <t>Numero de B. Inmuebles registradas del canton.</t>
  </si>
  <si>
    <t>Cantidad de fincas del primer distrito + cantidad de fincas del segundo distrito.</t>
  </si>
  <si>
    <t>Numero de B. Inmuebles Desactualizados sus Datos Básicos.</t>
  </si>
  <si>
    <t>Numero de B. Inmuebles Actualizados sus Datos Básicos</t>
  </si>
  <si>
    <t>Numero de B. Inmuebles Omisos y su monto.</t>
  </si>
  <si>
    <t>Numero de B. Inmuebles Exonerados.</t>
  </si>
  <si>
    <t>Numero de B. Inmuebles con Aplicaciones Automáticas , por tipo y monto.</t>
  </si>
  <si>
    <t>Numero de B. Inmuebles morosos recuperados.</t>
  </si>
  <si>
    <t>Rendimientos de Recaudación.</t>
  </si>
  <si>
    <t>Total recaudado/ recaudacion del periodo</t>
  </si>
  <si>
    <t>Total de Tramites/numero tramites resuletos x 100</t>
  </si>
  <si>
    <t>Numero de Cuentas Morosas, por tipo, por monto identificadas.</t>
  </si>
  <si>
    <t>Numero de Cuentas por tipo, monto, Notificadas.</t>
  </si>
  <si>
    <t>Numero de Procesos Administrativos efectuados.</t>
  </si>
  <si>
    <t>Numero de Arreglo de Pago y el monto.</t>
  </si>
  <si>
    <t>Eficiencia de Cobro moroso</t>
  </si>
  <si>
    <t>Total morosidad / monto puesto al Cobro x 100</t>
  </si>
  <si>
    <t xml:space="preserve">Eficiencia de Recaudación </t>
  </si>
  <si>
    <t xml:space="preserve">Recaudación  Total / Presupuestado. Eficiencia de Recaudación     (%). </t>
  </si>
  <si>
    <t>Numero de Procesos Judiciales efectuados.</t>
  </si>
  <si>
    <t>Total de Resoluciones solicitadas/ numero de resoluciones sin resolver x 100.</t>
  </si>
  <si>
    <t>Morosidad por Funcionario</t>
  </si>
  <si>
    <t>Monto cuentas x Cobrar (morosidad) / numero funcionarios (as) Depto. Cobros.</t>
  </si>
  <si>
    <t>Morosidad por Contribuyentes o Servicios.</t>
  </si>
  <si>
    <t>Monto Morosidad / Cantidad de Contribuyentes o Numero de Servicios.</t>
  </si>
  <si>
    <t>Monto Recaudado por Numero de Funcionarios</t>
  </si>
  <si>
    <t>Monto Recaudado x Gestión de Cobro / Numero de Funcionarios (as) Depto</t>
  </si>
  <si>
    <t>Numero x tipo de Asientos contables efectuados.</t>
  </si>
  <si>
    <t>Estado de Resultados= Utilidad o Perdida.</t>
  </si>
  <si>
    <t>Estado de Situación.</t>
  </si>
  <si>
    <t>Rotación de cuentas x Cobrar.</t>
  </si>
  <si>
    <t>Rotación de cuentas x Pagar.</t>
  </si>
  <si>
    <t>Numero x tipo de Conciliaciones realizadas.</t>
  </si>
  <si>
    <t>Numero de Cheques emitidos y su monto.</t>
  </si>
  <si>
    <t>Numero de  Inventarios registrados x tipo y su monto.</t>
  </si>
  <si>
    <t>Numero de Activos registrados  x tipo y monto total.</t>
  </si>
  <si>
    <t>Numero de Activos sin registrar y su monto total.</t>
  </si>
  <si>
    <t>Numero de Arqueos de Caja Chica con su monto y sus diferencias.</t>
  </si>
  <si>
    <t>Porcentaje de Aplicación de las Nics.</t>
  </si>
  <si>
    <t>Recaudacion Total de Ingresos.</t>
  </si>
  <si>
    <t>Total de Ingresos Reales / lo Presupuestado.</t>
  </si>
  <si>
    <t>Gestión de Cobro Integral x Periodo anteriores, actual.</t>
  </si>
  <si>
    <t>Gestion de Cobro Integral x Periodo anteriores, actual.</t>
  </si>
  <si>
    <t>Eficiencia en la Utilización de Recursos.</t>
  </si>
  <si>
    <t>Gastos Totales / Ingresos Totales.</t>
  </si>
  <si>
    <t>Limites de Gastos Administrativos</t>
  </si>
  <si>
    <t>Gastos de Admón./ Ingresos Ordinarios*100.</t>
  </si>
  <si>
    <t>Liquidación efectuada y su monto anual.</t>
  </si>
  <si>
    <t>Estado de la liquidez.</t>
  </si>
  <si>
    <t>Activo Disponible/ Pasivo Circulante.</t>
  </si>
  <si>
    <t>Numero de Resoluciones efectuadas y pendientes.</t>
  </si>
  <si>
    <t>Gastos Totales por Habitante</t>
  </si>
  <si>
    <t>Gastos Totales x cada habitante del Cantón.</t>
  </si>
  <si>
    <t>Impuesto de Bienes Inmuebles x Km² .</t>
  </si>
  <si>
    <t xml:space="preserve">Tendencia del presupuesto a Superávit o Déficit. </t>
  </si>
  <si>
    <t>Gasto Total ejecutado/ Gasto Presupuestado x 100%.</t>
  </si>
  <si>
    <t>Sostenibilidad de los Servicios</t>
  </si>
  <si>
    <t xml:space="preserve">Total Ingresos reales del Servicio-Gasto Real </t>
  </si>
  <si>
    <t>% Recursos 8114</t>
  </si>
  <si>
    <t>Recursos 8114 / Gasto 8114.</t>
  </si>
  <si>
    <t>Gasto ejecutados 8114</t>
  </si>
  <si>
    <t>Gasto ejecutado 8114 / Gasto Presupuestado 8114.</t>
  </si>
  <si>
    <t>Gastos Actual 7755</t>
  </si>
  <si>
    <t>Gastos Actual 7755 / Gasto Presupuestado 7755.</t>
  </si>
  <si>
    <t>Porcentaje destinado a la Atención de Servicios u Obras Sociales.</t>
  </si>
  <si>
    <t>Total recursos ejecutados en Obras Sociales/Total de Egresos destinados a Obras Sociales.</t>
  </si>
  <si>
    <t>Numero de las Patentes con sus datos Actualizados x Distrito.</t>
  </si>
  <si>
    <t xml:space="preserve">Numero de las Patentes con sus datos Desactualizados  x Distrito.  </t>
  </si>
  <si>
    <t>Numero de las Patentes Comerciales otorgadas x Distrito.</t>
  </si>
  <si>
    <t>Numero de las Patentes de Licores  Renovadas x Distrito.</t>
  </si>
  <si>
    <t>Numero de las Patentes Comerciales y Licores Suspendidas x Distrito.</t>
  </si>
  <si>
    <t>Numero de las Patentes Comerciales y Licores Clausuradas x Distrito.</t>
  </si>
  <si>
    <t>Numero de las Patentes Comerciales faltante de Clausura x Distrito.</t>
  </si>
  <si>
    <t>Numero de las Patentes Comerciales, Licores y el monto del impuesto percibido x Distrito.</t>
  </si>
  <si>
    <t>Numero de las Las Vallas Publicitarias Patentadas</t>
  </si>
  <si>
    <t>Monto del impuesto x Distrito.</t>
  </si>
  <si>
    <t>Numero de las Vallas Publicitarias Patentadas sin permiso x Distrito.</t>
  </si>
  <si>
    <t>Numero de tramites solicitados  x tipo sin resolver.</t>
  </si>
  <si>
    <t>Patentes de Licores por Distrito / Población x distrito.</t>
  </si>
  <si>
    <t>Monto Ingresos Patentes x distrito: Ingreso x distrito / Monto total.</t>
  </si>
  <si>
    <t>% Evasion.</t>
  </si>
  <si>
    <t>Comercios con Patente Comercial que requieren Patente Licores / Comercios  que no poseen Patentes de Licores.</t>
  </si>
  <si>
    <t>Monto Ingreso por Patentes de Telecomunicaciones.</t>
  </si>
  <si>
    <t>Cantidad de Patentes Telecomunicaciones(antenas comunicación) = Ingreso x esa Categoría.</t>
  </si>
  <si>
    <t>Eficiencia de Clausura.</t>
  </si>
  <si>
    <t>Morosidad Patentes x distrito / operativos de fiscalización.</t>
  </si>
  <si>
    <t>Numero de Arqueos efectuados a Plataforma, su monto y sus diferencias.</t>
  </si>
  <si>
    <t>Numero de Arqueos a la Caja Chica, su monto de diferencia.</t>
  </si>
  <si>
    <t>Numero de Solicitudes de Compra con contenido y monto total.</t>
  </si>
  <si>
    <t>Numero de Solicitudes de Compra sin contenido y monto total.</t>
  </si>
  <si>
    <t>Numero de Garantías de Cumplimiento recibidas y monto.</t>
  </si>
  <si>
    <t>Numero de Garantías de Participación recibidas y monto.</t>
  </si>
  <si>
    <t>Numero de Garantías de Participación y Cumplimiento sin entrega.</t>
  </si>
  <si>
    <t>Cantidad de Ordenes de Compra pendientes de pago a proveedores y monto.</t>
  </si>
  <si>
    <t>Medición del Flujo de Efectivo.</t>
  </si>
  <si>
    <t>Antigüedad y Monto de Documentos x pagar.</t>
  </si>
  <si>
    <t>Numero de B. Inmuebles Actualizados sus Datos Básicos.</t>
  </si>
  <si>
    <t>Numero de B. Inmuebles Omisos Capturados.</t>
  </si>
  <si>
    <t>Numero de B. Inmuebles Regularizados desde escritorio.</t>
  </si>
  <si>
    <t>Numero de B. Inmuebles Regularizados en el campo.</t>
  </si>
  <si>
    <t>Numero de B. Inmuebles Pendientes de Regularizar.</t>
  </si>
  <si>
    <t>Rendimientos de con base a la Proyección imponible.</t>
  </si>
  <si>
    <t>Total de Solicitudes/numero resueltas x 100</t>
  </si>
  <si>
    <t>Numero de Nuevos Gis incorporados x Distrito.</t>
  </si>
  <si>
    <t>Numero de Visados de Planos autorizados x Distrito.</t>
  </si>
  <si>
    <t>Numero de Visados de Planos solicitados sin autorizar x Distrito.</t>
  </si>
  <si>
    <t>Total de Tramites/numero resueltos x 100</t>
  </si>
  <si>
    <t>% Avance Expediente Unico</t>
  </si>
  <si>
    <t>Total de Fincas/numero de fincas actualizadas x 100</t>
  </si>
  <si>
    <t>APOYO-SERVICIOS LOGISTICOS</t>
  </si>
  <si>
    <t>Numero de Procedimientos de Compra Directa y el monto.</t>
  </si>
  <si>
    <t>Numero de Procedimientos de Licitación Abreviada y el monto.</t>
  </si>
  <si>
    <t>Numero de Procedimientos de Licitación Publica y el monto.</t>
  </si>
  <si>
    <t>Numero de Procedimientos Pendientes.</t>
  </si>
  <si>
    <t>Numero de Registros efectuados en el SIAC.</t>
  </si>
  <si>
    <t>Numero de Proveedores registrados.</t>
  </si>
  <si>
    <t>Numero de Proveedores excluidos.</t>
  </si>
  <si>
    <t>Numero de Inventarios realizados y el monto de las diferencias.</t>
  </si>
  <si>
    <t xml:space="preserve">Numero de Ajustes realizados al inventario x diferencias y su monto. </t>
  </si>
  <si>
    <t>Numero de Facturas x fechas pendientes de registro al sistema de inventario.</t>
  </si>
  <si>
    <t>Eficiencia de Registro</t>
  </si>
  <si>
    <t>Numero total de movimientos/ numero de movimientos pendientes x fechas.</t>
  </si>
  <si>
    <t>Numero de Compras x tipo x proveedor pendiente de ingreso a las oficinas.</t>
  </si>
  <si>
    <t>Monto de Ahorro en Compras mediante el Sistema Automatizado Estatal.</t>
  </si>
  <si>
    <t>RESULTADOS</t>
  </si>
  <si>
    <t>Eficiente ejecucion de las metas</t>
  </si>
  <si>
    <t>Defciente ejecucion de las metas</t>
  </si>
  <si>
    <t>Menor alcance al 100%</t>
  </si>
  <si>
    <t>INDICADOR GESTION/FORMULA</t>
  </si>
  <si>
    <t>REVISION</t>
  </si>
  <si>
    <t>UNIDAD EJECUTORA :</t>
  </si>
  <si>
    <t>DESCRIPCION  DE LA META</t>
  </si>
  <si>
    <t>CODIGO</t>
  </si>
  <si>
    <t>CANTIDAD</t>
  </si>
  <si>
    <t>UNITARIO</t>
  </si>
  <si>
    <t>MONTO</t>
  </si>
  <si>
    <t xml:space="preserve">SERVICIOS                                                                                                                                             </t>
  </si>
  <si>
    <t xml:space="preserve">1.01                       </t>
  </si>
  <si>
    <t xml:space="preserve">ALQUILERES                                                                                                                                            </t>
  </si>
  <si>
    <t xml:space="preserve">1.01.01                    </t>
  </si>
  <si>
    <t xml:space="preserve">Alquiler de edificios, locales y terrenos                                                                                                             </t>
  </si>
  <si>
    <t xml:space="preserve">1.01.02                    </t>
  </si>
  <si>
    <t xml:space="preserve">Alquiler de Maquinaria, Equipo y Mobiliario                                                                                                           </t>
  </si>
  <si>
    <t xml:space="preserve">1.01.99                    </t>
  </si>
  <si>
    <t xml:space="preserve">Otros alquileres                                                                                                                                      </t>
  </si>
  <si>
    <t xml:space="preserve">1.02                       </t>
  </si>
  <si>
    <t xml:space="preserve">SERVICIOS BASICOS                                                                                                                                     </t>
  </si>
  <si>
    <t xml:space="preserve">1.02.01                    </t>
  </si>
  <si>
    <t xml:space="preserve">Servicio de Agua y Alcantarillado                                                                                                                     </t>
  </si>
  <si>
    <t xml:space="preserve">1.02.02                    </t>
  </si>
  <si>
    <t xml:space="preserve">Servicio de Energía Eléctrica                                                                                                                         </t>
  </si>
  <si>
    <t xml:space="preserve">1.02.03                    </t>
  </si>
  <si>
    <t xml:space="preserve">Servicio de Correo                                                                                                                                    </t>
  </si>
  <si>
    <t xml:space="preserve">1.02.04                    </t>
  </si>
  <si>
    <t xml:space="preserve">Servicio de Telecomunicaciones                                                                                                                        </t>
  </si>
  <si>
    <t xml:space="preserve">1.03                       </t>
  </si>
  <si>
    <t xml:space="preserve">SERVICIOS COMERCIALES Y FINANCIEROS                                                                                                                   </t>
  </si>
  <si>
    <t xml:space="preserve">1.03.01                    </t>
  </si>
  <si>
    <t xml:space="preserve">Información                                                                                                                                           </t>
  </si>
  <si>
    <t>Publicacion diario oficial La Gaceta</t>
  </si>
  <si>
    <t>Anuncio, en periodico, radio, television, etc.</t>
  </si>
  <si>
    <t>Rotulos (tanto fisicos como digitales)</t>
  </si>
  <si>
    <t>Brochure publicitario (para fines informativos clasificar en 1.03.01)</t>
  </si>
  <si>
    <t>Confeccion de rotulo informativo</t>
  </si>
  <si>
    <t xml:space="preserve">1.03.02                    </t>
  </si>
  <si>
    <t xml:space="preserve">Publicidad y Propaganda                                                                                                                               </t>
  </si>
  <si>
    <t>Anuncio, en periodico, radio, television, etc. (fines comerciales o imagen institucional)</t>
  </si>
  <si>
    <t>Horas Perifoneo</t>
  </si>
  <si>
    <t xml:space="preserve">1.03.03                    </t>
  </si>
  <si>
    <t xml:space="preserve">Impresión, Encuadernación y Otros                                                                                                                     </t>
  </si>
  <si>
    <t>Copia, fotografica, heliografica, etc.</t>
  </si>
  <si>
    <t>Empastes</t>
  </si>
  <si>
    <t>Impresion papeleria de todo tipo</t>
  </si>
  <si>
    <t xml:space="preserve">1.03.04                    </t>
  </si>
  <si>
    <t xml:space="preserve">Transporte de Bienes                                                                                                                                  </t>
  </si>
  <si>
    <t xml:space="preserve">1.03.06                    </t>
  </si>
  <si>
    <t xml:space="preserve">Comisiones y Gastos por Servicios Financieros y Comerciales                                                                                           </t>
  </si>
  <si>
    <t xml:space="preserve">1.03.07                    </t>
  </si>
  <si>
    <t xml:space="preserve">Servicios de Transferencia Electrónica de Información                                                                                                 </t>
  </si>
  <si>
    <t xml:space="preserve">1.04                       </t>
  </si>
  <si>
    <t xml:space="preserve">SERVICIOS DE GESTION Y APOYO                                                                                                                          </t>
  </si>
  <si>
    <t>Otros servicios de gestion y apoyo</t>
  </si>
  <si>
    <t xml:space="preserve">1.04.01                    </t>
  </si>
  <si>
    <t xml:space="preserve">Servicios Médicos y de laboratorio                                                                                                                    </t>
  </si>
  <si>
    <t>pruebas de doping</t>
  </si>
  <si>
    <t>pruebas  medicas  plazas nuevas</t>
  </si>
  <si>
    <t xml:space="preserve">1.04.02                    </t>
  </si>
  <si>
    <t xml:space="preserve">Servicios Jurídicos                                                                                                                                   </t>
  </si>
  <si>
    <t xml:space="preserve">1.04.03                    </t>
  </si>
  <si>
    <t xml:space="preserve">Servicios de ingeniería                                                                                                                               </t>
  </si>
  <si>
    <t xml:space="preserve">1.04.04                    </t>
  </si>
  <si>
    <t xml:space="preserve">Servicios en ciencias económicas y sociales       (estudios tarifarios, otros)                                                                                                    </t>
  </si>
  <si>
    <t xml:space="preserve">1.04.05                    </t>
  </si>
  <si>
    <t xml:space="preserve">Servicios de desarrollo de sistemas informáticos                                                                                                      </t>
  </si>
  <si>
    <t xml:space="preserve">1.04.06                    </t>
  </si>
  <si>
    <t xml:space="preserve">Servicios generales                                                                                                                                   </t>
  </si>
  <si>
    <t xml:space="preserve">1.04.99                    </t>
  </si>
  <si>
    <t xml:space="preserve">1.05                       </t>
  </si>
  <si>
    <t xml:space="preserve">GASTOS DE VIAJE Y TRANSPORTE                                                                                                                          </t>
  </si>
  <si>
    <t xml:space="preserve">1.05.01                    </t>
  </si>
  <si>
    <t xml:space="preserve">Transporte dentro del País                                                                                                                            </t>
  </si>
  <si>
    <t xml:space="preserve">1.05.01.01                 </t>
  </si>
  <si>
    <t xml:space="preserve">Transporte dentro del País  FUNCIONARIOS                                                                                                              </t>
  </si>
  <si>
    <t xml:space="preserve">1.05.01.02                 </t>
  </si>
  <si>
    <t xml:space="preserve">Transporte dentro del País  REGIDORES                                                                                                                 </t>
  </si>
  <si>
    <t xml:space="preserve">1.05.01.03                </t>
  </si>
  <si>
    <t>Servicio de recarga dispositivo quick pass</t>
  </si>
  <si>
    <t>Viaticos dentro del Pais.</t>
  </si>
  <si>
    <t xml:space="preserve">1.06                       </t>
  </si>
  <si>
    <t xml:space="preserve">SEGUROS, REASEGUROS Y OTRAS OBLIGACIONES                                                                                                              </t>
  </si>
  <si>
    <t xml:space="preserve">1.06.01                    </t>
  </si>
  <si>
    <t xml:space="preserve">Seguros                                                                                                                                               </t>
  </si>
  <si>
    <t>CARGAS SOCIALES</t>
  </si>
  <si>
    <t>SEGURO DE VEHICULOS</t>
  </si>
  <si>
    <t xml:space="preserve">SEGURO DE POLIZA DE RIESGO </t>
  </si>
  <si>
    <t xml:space="preserve">1.07                       </t>
  </si>
  <si>
    <t xml:space="preserve">CAPACITACION Y PROTOCOLO                                                                                                                              </t>
  </si>
  <si>
    <t xml:space="preserve">1.07.01                    </t>
  </si>
  <si>
    <t xml:space="preserve">Actividades de Capacitación                                                                                                                           </t>
  </si>
  <si>
    <t xml:space="preserve">1.07.02                    </t>
  </si>
  <si>
    <t xml:space="preserve">Actividades Protocolarias y Sociales                                                                                                                  </t>
  </si>
  <si>
    <t xml:space="preserve">1.07.03                    </t>
  </si>
  <si>
    <t xml:space="preserve">Gastos de Representación institucional                                                                                                                </t>
  </si>
  <si>
    <t xml:space="preserve">1.08                       </t>
  </si>
  <si>
    <t xml:space="preserve">MANTENIMIENTO Y REPARACION                                                                                                                            </t>
  </si>
  <si>
    <t xml:space="preserve">1.08.01                    </t>
  </si>
  <si>
    <t xml:space="preserve">Mantenimiento de edificios y locales                                                                                                                  </t>
  </si>
  <si>
    <t xml:space="preserve">1.08.02                    </t>
  </si>
  <si>
    <t xml:space="preserve">Mantenimiento de Vías de Comunicación                                                                                                                 </t>
  </si>
  <si>
    <t xml:space="preserve">1.08.03                    </t>
  </si>
  <si>
    <t xml:space="preserve">Mantenimiento de instalaciones y otras obras                                                                                                          </t>
  </si>
  <si>
    <t xml:space="preserve">1.08.04                    </t>
  </si>
  <si>
    <t xml:space="preserve">Mantenimiento y reparación de maquinaria y equipo de producción                                                                                       </t>
  </si>
  <si>
    <t xml:space="preserve">TRAMADO Y BALANCEO DE VEHICULOS </t>
  </si>
  <si>
    <t>ARME Y DESARME DE LLANTAR</t>
  </si>
  <si>
    <t>REPARACIONES</t>
  </si>
  <si>
    <t xml:space="preserve">1.08.05                    </t>
  </si>
  <si>
    <t xml:space="preserve">Mantenimiento y Reparación de Equipo de Transporte                                                                                                    </t>
  </si>
  <si>
    <t>TRAMADO Y BALANCEO DE VEHICULOS LIVIANO</t>
  </si>
  <si>
    <t>LAVADO DE VEHICULOS</t>
  </si>
  <si>
    <t>ARME Y DESARME DE LLANTAS</t>
  </si>
  <si>
    <t>REPARACIONES POR VEHICULO EN AGENCIA</t>
  </si>
  <si>
    <t xml:space="preserve">1.08.06                    </t>
  </si>
  <si>
    <t xml:space="preserve">Mantenimiento y reparación de equipo de comunicación                                                                                                  </t>
  </si>
  <si>
    <t xml:space="preserve">1.08.07                    </t>
  </si>
  <si>
    <t xml:space="preserve">Mantenimiento y Reparación de Equipo y Mobiliario de Oficina                                                                                          </t>
  </si>
  <si>
    <t xml:space="preserve">MANTENIMIENTO DE IMPRESORAS </t>
  </si>
  <si>
    <t>MANTENIMIENTO  DE AIRES</t>
  </si>
  <si>
    <t>MANTENIMIENTO UPC DE CENTRO CIVICO</t>
  </si>
  <si>
    <t>MANTENIMIENTO RELOJ MARCADOR</t>
  </si>
  <si>
    <t xml:space="preserve">1.08.08                    </t>
  </si>
  <si>
    <t xml:space="preserve">Mantenimiento y Reparación de Equipo de Cómputo y sistemas de infomación                                                                              </t>
  </si>
  <si>
    <t>MANTENIMIENTO DEL DECSIS</t>
  </si>
  <si>
    <t>MANTENIMIENTO DEL  GENESIS</t>
  </si>
  <si>
    <t xml:space="preserve">1.08.99                    </t>
  </si>
  <si>
    <t xml:space="preserve">Mantenimiento y Reparación de Otros Equipos                                                                                                           </t>
  </si>
  <si>
    <t xml:space="preserve">1.09                       </t>
  </si>
  <si>
    <t xml:space="preserve">IMPUESTOS                                                                                                                                             </t>
  </si>
  <si>
    <t xml:space="preserve">1.09.99                    </t>
  </si>
  <si>
    <t xml:space="preserve">Otros impuestos     (marchamos)                                                                                                                               </t>
  </si>
  <si>
    <t xml:space="preserve">1.99                       </t>
  </si>
  <si>
    <t xml:space="preserve">SERVICIOS DIVERSOS                                                                                                                                    </t>
  </si>
  <si>
    <t xml:space="preserve">1.99.01                    </t>
  </si>
  <si>
    <t xml:space="preserve">SERVICIOS DE REGULACION                                                                                                                               </t>
  </si>
  <si>
    <t xml:space="preserve">1.99.05                    </t>
  </si>
  <si>
    <t xml:space="preserve">Deducibles          ( del seguro de vehiculos ´por accidentes ins)                                                                                                                                </t>
  </si>
  <si>
    <t>SUB-TOTAL</t>
  </si>
  <si>
    <t xml:space="preserve">MATERIALES Y SUMINISTROS                                                                                                                              </t>
  </si>
  <si>
    <t xml:space="preserve">2.01                       </t>
  </si>
  <si>
    <t xml:space="preserve">PRODUCTOS QUIMICOS Y CONEXOS                                                                                                                          </t>
  </si>
  <si>
    <t xml:space="preserve">2.01.01                    </t>
  </si>
  <si>
    <t xml:space="preserve">Combustibles y Lubricantes                                                                                                                            </t>
  </si>
  <si>
    <t>Aceite hidraulico</t>
  </si>
  <si>
    <t>GAS</t>
  </si>
  <si>
    <t xml:space="preserve">gasolina , disel, </t>
  </si>
  <si>
    <t>Cilindro de acetileno</t>
  </si>
  <si>
    <t xml:space="preserve">2.01.02                    </t>
  </si>
  <si>
    <t xml:space="preserve">Productos Farmacéuticos y Medicinales                                                                                                                 </t>
  </si>
  <si>
    <t xml:space="preserve">bloqueadores </t>
  </si>
  <si>
    <t xml:space="preserve">medicina </t>
  </si>
  <si>
    <t xml:space="preserve">2.01.04                    </t>
  </si>
  <si>
    <t xml:space="preserve">Tintas, Pinturas y Diluyentes                                                                                                                         </t>
  </si>
  <si>
    <t xml:space="preserve">2.01.99                    </t>
  </si>
  <si>
    <t xml:space="preserve">Otros Productos Químicos                                                                                                                              </t>
  </si>
  <si>
    <t>Cilindro de oxigeno</t>
  </si>
  <si>
    <t>hervicida</t>
  </si>
  <si>
    <t>Fertilizante todo tipo</t>
  </si>
  <si>
    <t>Desengrasante</t>
  </si>
  <si>
    <t>Cilindro de nitrogeno, etc.</t>
  </si>
  <si>
    <t>Silicon para unir y sellar, soluble en agua, sin olor, entre otros</t>
  </si>
  <si>
    <t>Pegamento PVC, en polvo para pegar ceramica</t>
  </si>
  <si>
    <t>Cola Blanca</t>
  </si>
  <si>
    <t>Barniz</t>
  </si>
  <si>
    <t xml:space="preserve">2.02                       </t>
  </si>
  <si>
    <t xml:space="preserve">ALIMENTOS Y PRODUCTOS AGROPECUARIOS                                                                                                                   </t>
  </si>
  <si>
    <t xml:space="preserve">2.02.02                    </t>
  </si>
  <si>
    <t xml:space="preserve">Productos Agroforestales                                                                                                                              </t>
  </si>
  <si>
    <t xml:space="preserve">2.02.03                    </t>
  </si>
  <si>
    <t xml:space="preserve">Alimentos y bebidas                                                                                                                                   </t>
  </si>
  <si>
    <t xml:space="preserve">2.03                       </t>
  </si>
  <si>
    <t xml:space="preserve">MATERIALES Y PRODUCTOS DE USO EN LA CONST. Y MANT.                                                                                                    </t>
  </si>
  <si>
    <t xml:space="preserve">2.03.01                    </t>
  </si>
  <si>
    <t xml:space="preserve">Materiales y Productos Metálicos                                                                                                                      </t>
  </si>
  <si>
    <t xml:space="preserve">2.03.02                    </t>
  </si>
  <si>
    <t xml:space="preserve">Materiales y Productos Minerales y Asfálticos                                                                                                         </t>
  </si>
  <si>
    <t xml:space="preserve">2.03.03                    </t>
  </si>
  <si>
    <t xml:space="preserve">Maderas y sus derivados                                                                                                                               </t>
  </si>
  <si>
    <t xml:space="preserve">2.03.04                    </t>
  </si>
  <si>
    <t xml:space="preserve">Materiales y Productos Eléctricos, Telefónicos y de Cómputo                                                                                           </t>
  </si>
  <si>
    <t>Bateria CPU</t>
  </si>
  <si>
    <t>mouse</t>
  </si>
  <si>
    <t>Disco duro</t>
  </si>
  <si>
    <t>Memoria RAM</t>
  </si>
  <si>
    <t>Teclado</t>
  </si>
  <si>
    <t>Tarjetas para computo</t>
  </si>
  <si>
    <t>Tape para aislar conductores electricos</t>
  </si>
  <si>
    <t>Teflon, todo tipo</t>
  </si>
  <si>
    <t>Tomacorriente, todo tipo</t>
  </si>
  <si>
    <t>Tubo fluorescente, bombillos</t>
  </si>
  <si>
    <t>Union,tubo conduit</t>
  </si>
  <si>
    <t>Varilla para tierra (cooper well)</t>
  </si>
  <si>
    <t>Accesorios para conexion de red</t>
  </si>
  <si>
    <t xml:space="preserve">2.03.05                    </t>
  </si>
  <si>
    <t xml:space="preserve">Materiales y productos de vidrio                                                                                                                      </t>
  </si>
  <si>
    <t xml:space="preserve">2.03.06                    </t>
  </si>
  <si>
    <t xml:space="preserve">Materiales y Productos de Plástico                                                                                                                    </t>
  </si>
  <si>
    <t>Reducciones, Tapones, Tubos, union (PVC)</t>
  </si>
  <si>
    <t>Sifon PVC</t>
  </si>
  <si>
    <t>Canoa de pvc para techar</t>
  </si>
  <si>
    <t xml:space="preserve">Mangueras </t>
  </si>
  <si>
    <t xml:space="preserve">2.03.99                    </t>
  </si>
  <si>
    <t xml:space="preserve">Otros materiales y productos de uso en la construcción                                                                                                </t>
  </si>
  <si>
    <t>Inodoro</t>
  </si>
  <si>
    <t>Tablas 1*12 de madera</t>
  </si>
  <si>
    <t>Llave para baño, cañeria, chorro, paso, etc.</t>
  </si>
  <si>
    <t>Pila para lavar</t>
  </si>
  <si>
    <t>Repuestos para inodoros y lavatorios</t>
  </si>
  <si>
    <t>Tornillos punta fina 2 pulgadas</t>
  </si>
  <si>
    <t xml:space="preserve">2.04                       </t>
  </si>
  <si>
    <t xml:space="preserve">HERRAMIENTAS, REPUESTOS Y ACCESORIOS                                                                                                                  </t>
  </si>
  <si>
    <t xml:space="preserve">2.04.01                    </t>
  </si>
  <si>
    <t xml:space="preserve">Herramientas e Instrumentos                                                                                                                           </t>
  </si>
  <si>
    <t xml:space="preserve">2.04.02                    </t>
  </si>
  <si>
    <t xml:space="preserve">Repuestos y Accesorios                                                                                                                                </t>
  </si>
  <si>
    <t xml:space="preserve">2.99                       </t>
  </si>
  <si>
    <t xml:space="preserve">UTILES, MATERIALES Y SUMINISTROS DIVERSOS                                                                                                             </t>
  </si>
  <si>
    <t xml:space="preserve">2.99.01                    </t>
  </si>
  <si>
    <t xml:space="preserve">Utiles y Materiales de Oficina y Cómputo                                                                                                              </t>
  </si>
  <si>
    <t>SEPARADORES PLASTICOS</t>
  </si>
  <si>
    <t>PRENSAS PARA FOLDERS</t>
  </si>
  <si>
    <t>Caja de grapas</t>
  </si>
  <si>
    <t>Corrector de papel, liquido,</t>
  </si>
  <si>
    <t xml:space="preserve">Discos compactos (en blanco) </t>
  </si>
  <si>
    <t>Fundas para discos</t>
  </si>
  <si>
    <t>Cartucho de Tinta Negra 662 Hp</t>
  </si>
  <si>
    <t>Cartucho de Tinta color 662 Hp</t>
  </si>
  <si>
    <t xml:space="preserve">Uña metalica (quita grapas)    </t>
  </si>
  <si>
    <t xml:space="preserve">Cinta adhesiva transparente   </t>
  </si>
  <si>
    <t>Masking</t>
  </si>
  <si>
    <t>Marcador</t>
  </si>
  <si>
    <t>Cajas de Clips gdes</t>
  </si>
  <si>
    <t>Caja de Clips peq.</t>
  </si>
  <si>
    <t xml:space="preserve">Humedecedor de dedos      </t>
  </si>
  <si>
    <t xml:space="preserve">Limpiador de discos compactos   </t>
  </si>
  <si>
    <t xml:space="preserve">Kit completo de firma digital (tarjeta, lector, certificado)    </t>
  </si>
  <si>
    <t xml:space="preserve">Sello de hule, metal, etc.      </t>
  </si>
  <si>
    <t xml:space="preserve">Toalla limpiadora antiestatica (para equipo computo) </t>
  </si>
  <si>
    <t xml:space="preserve">Token        </t>
  </si>
  <si>
    <t>Llave maya</t>
  </si>
  <si>
    <t xml:space="preserve">Almohadilla para sellos    </t>
  </si>
  <si>
    <t xml:space="preserve">Cajas de Lapiceros     </t>
  </si>
  <si>
    <t xml:space="preserve">Cajas de Lapiz       </t>
  </si>
  <si>
    <t>Cajas de Pailots Permanentes</t>
  </si>
  <si>
    <t>Cajas de Pailots acrilicos</t>
  </si>
  <si>
    <t>Gafetes de Carton</t>
  </si>
  <si>
    <t xml:space="preserve">2.99.02                    </t>
  </si>
  <si>
    <t xml:space="preserve">Utiles y materiales médico, hospitalario y de investigacion                                                                                           </t>
  </si>
  <si>
    <t xml:space="preserve">2.99.03                    </t>
  </si>
  <si>
    <t xml:space="preserve">Productos de Papel, Cartón e Impresos                                                                                                                 </t>
  </si>
  <si>
    <t>Separador plastico</t>
  </si>
  <si>
    <t>Papelografo</t>
  </si>
  <si>
    <t>Resma papel carta</t>
  </si>
  <si>
    <t>Notas adesivas</t>
  </si>
  <si>
    <t>Ampos tamaño carta</t>
  </si>
  <si>
    <t>paquete de Folder tamaño carta</t>
  </si>
  <si>
    <t xml:space="preserve">Libreta todo tipo </t>
  </si>
  <si>
    <t xml:space="preserve">Papel higienico   </t>
  </si>
  <si>
    <t xml:space="preserve">Servilleta de papel  </t>
  </si>
  <si>
    <t xml:space="preserve">2.99.04                    </t>
  </si>
  <si>
    <t xml:space="preserve">Textiles y Vestuario                                                                                                                                  </t>
  </si>
  <si>
    <t>Banderas</t>
  </si>
  <si>
    <t>Uniformes CAMISAS, PANTALON, MANGAS, GORRAS…OTROS</t>
  </si>
  <si>
    <t xml:space="preserve">Capa, vestimenta de cualquier material      </t>
  </si>
  <si>
    <t xml:space="preserve">Zapato todo tipo, cualquier material (no incluye los de seguridad)    </t>
  </si>
  <si>
    <t xml:space="preserve">2.99.05                    </t>
  </si>
  <si>
    <t xml:space="preserve">Utiles y Materiales de Limpieza                                                                                                                       </t>
  </si>
  <si>
    <t>Bolsa de plastico para basura</t>
  </si>
  <si>
    <t xml:space="preserve">Detergente   </t>
  </si>
  <si>
    <t>Esponja, de alambre</t>
  </si>
  <si>
    <t>Guantes para aseo y limpieza</t>
  </si>
  <si>
    <t xml:space="preserve">Limpiones </t>
  </si>
  <si>
    <t xml:space="preserve">Mecha para piso  </t>
  </si>
  <si>
    <t xml:space="preserve">Palo de piso </t>
  </si>
  <si>
    <t xml:space="preserve">Cloro    </t>
  </si>
  <si>
    <t>Desinfectante bactericida, limpiador, tipo</t>
  </si>
  <si>
    <t xml:space="preserve">Envase en aerosol de aire comprimido para limpieza de equipos electronicos  </t>
  </si>
  <si>
    <t>Hisopo para aseo</t>
  </si>
  <si>
    <t>Basurero cualquier material</t>
  </si>
  <si>
    <t xml:space="preserve">2.99.06                    </t>
  </si>
  <si>
    <t xml:space="preserve">Útiles y materiales de resguardo y seguridad                                                                                                          </t>
  </si>
  <si>
    <t xml:space="preserve">Cinturon lumbar  </t>
  </si>
  <si>
    <t xml:space="preserve">Gafas de seguridad (anteojo, mascara o careta)       </t>
  </si>
  <si>
    <t xml:space="preserve">Zapato todo tipo, para resguardo, seguridad y salud ocupacional  </t>
  </si>
  <si>
    <t>Casco de proteccion para de seguridad, de plastico, aluminio, fibra de vidrio, entre otro</t>
  </si>
  <si>
    <t xml:space="preserve">Señal de transito (conos, triangulos, cintas, etc.) </t>
  </si>
  <si>
    <t xml:space="preserve">Cinta reflectora    </t>
  </si>
  <si>
    <t xml:space="preserve">2.99.07                    </t>
  </si>
  <si>
    <t xml:space="preserve">Utiles y Materiales de cocina y comedor                                                                                                               </t>
  </si>
  <si>
    <t xml:space="preserve">2.99.99                    </t>
  </si>
  <si>
    <t xml:space="preserve">Otros Utiles, Materiales y Suministros                                                                                                                </t>
  </si>
  <si>
    <t xml:space="preserve">Hielera </t>
  </si>
  <si>
    <t>Estañon, vacio</t>
  </si>
  <si>
    <t>Bateria (pila) para foco</t>
  </si>
  <si>
    <t>Placa de cristal como reconocimiento a participantes de cursos, Medallas, trofeo</t>
  </si>
  <si>
    <t>Taco de hule para patas de sillas</t>
  </si>
  <si>
    <t>Ataud (feretro, caja mortuoria)</t>
  </si>
  <si>
    <t>detalle</t>
  </si>
  <si>
    <t xml:space="preserve">BIENES DURADEROS                                                                                                                                      </t>
  </si>
  <si>
    <t xml:space="preserve">5.01                       </t>
  </si>
  <si>
    <t xml:space="preserve">MAQUINARIA, EQUIPO Y MOBILIARIO                                                                                                                       </t>
  </si>
  <si>
    <t xml:space="preserve">5.01.01                    </t>
  </si>
  <si>
    <t xml:space="preserve">Maquinarua y equipo para la producción                                                                                                                </t>
  </si>
  <si>
    <t xml:space="preserve">Motosierras     </t>
  </si>
  <si>
    <t>BAC HOE</t>
  </si>
  <si>
    <t>TRACTOR D-5</t>
  </si>
  <si>
    <t xml:space="preserve">5.01.02                    </t>
  </si>
  <si>
    <t xml:space="preserve">Equipo de Transporte                                                                                                                                  </t>
  </si>
  <si>
    <t>VAGONETAS</t>
  </si>
  <si>
    <t>CAMION RECOLECTOR</t>
  </si>
  <si>
    <t>MOTOS</t>
  </si>
  <si>
    <t>MULAS</t>
  </si>
  <si>
    <t>CARRO</t>
  </si>
  <si>
    <t xml:space="preserve">5.01.03                    </t>
  </si>
  <si>
    <t xml:space="preserve">Equipo de comunicación                                                                                                                                </t>
  </si>
  <si>
    <t xml:space="preserve">Microfono   </t>
  </si>
  <si>
    <t xml:space="preserve">Megafonos  </t>
  </si>
  <si>
    <t>proyector</t>
  </si>
  <si>
    <t xml:space="preserve">Telefono  </t>
  </si>
  <si>
    <t xml:space="preserve">5.01.04                    </t>
  </si>
  <si>
    <t xml:space="preserve">Equipo y Mobiliario de Oficina                                                                                                                        </t>
  </si>
  <si>
    <t xml:space="preserve">Aire acondicionado para oficina      </t>
  </si>
  <si>
    <t xml:space="preserve">Escritorio de oficina , computo, entre otros   </t>
  </si>
  <si>
    <t xml:space="preserve">Archivador de gaveta  </t>
  </si>
  <si>
    <t xml:space="preserve">Reloj fechador y marcador (de control)    </t>
  </si>
  <si>
    <t xml:space="preserve">Abanico de aire (ventilador)    </t>
  </si>
  <si>
    <t xml:space="preserve">Silla     </t>
  </si>
  <si>
    <t xml:space="preserve">5.01.05                    </t>
  </si>
  <si>
    <t xml:space="preserve">Equipo y Programas de Cómputo                                                                                                                         </t>
  </si>
  <si>
    <t>Impresoras todo tipo</t>
  </si>
  <si>
    <t>computadora  portatil</t>
  </si>
  <si>
    <t>Unidad central de proceso (CPU)</t>
  </si>
  <si>
    <t>Regleta y extensiones</t>
  </si>
  <si>
    <t>Monitores</t>
  </si>
  <si>
    <t>Sistema de informacion administrativo financiero (software y hardware)</t>
  </si>
  <si>
    <t xml:space="preserve"> SCANNER </t>
  </si>
  <si>
    <t>Computadora de escritorio</t>
  </si>
  <si>
    <t xml:space="preserve">5.01.07                    </t>
  </si>
  <si>
    <t>Equipo y mobiliario educacional, deportivo y recreativo</t>
  </si>
  <si>
    <t>instrumentos</t>
  </si>
  <si>
    <t xml:space="preserve">5.01.99                    </t>
  </si>
  <si>
    <t xml:space="preserve">Maquinaria y Equipo Diverso                                                                                                                           </t>
  </si>
  <si>
    <t>Percolador</t>
  </si>
  <si>
    <t>Bomba de atomizar, fumigar, etc.</t>
  </si>
  <si>
    <t>Arma de fuego</t>
  </si>
  <si>
    <t>Extinguidor (extintor)</t>
  </si>
  <si>
    <t>Dispensadores de agua y aire</t>
  </si>
  <si>
    <t>Camara digital</t>
  </si>
  <si>
    <t>refrigeradora</t>
  </si>
  <si>
    <t>Motosierra</t>
  </si>
  <si>
    <t xml:space="preserve">Motoguadañas    </t>
  </si>
  <si>
    <t>Otras Construcciones, adicciones y mejoras</t>
  </si>
  <si>
    <t>Indemnizaciones</t>
  </si>
  <si>
    <t>Ayudas a funcionarios</t>
  </si>
  <si>
    <t xml:space="preserve">5.99                       </t>
  </si>
  <si>
    <t xml:space="preserve">BIENES DURADEROS DIVERSOS                                                                                                                             </t>
  </si>
  <si>
    <t xml:space="preserve">5.99.03                    </t>
  </si>
  <si>
    <t xml:space="preserve">Bienes Intangibles                                                                                                                                    </t>
  </si>
  <si>
    <t>Actualizaciones de licencias software</t>
  </si>
  <si>
    <t xml:space="preserve">LICENCIAS OFFICE </t>
  </si>
  <si>
    <t>licencias de correo</t>
  </si>
  <si>
    <t>LICENCIA DEL ELA</t>
  </si>
  <si>
    <t>TOTAL</t>
  </si>
  <si>
    <t xml:space="preserve">RESUMEN DE POR  CUENTAS </t>
  </si>
  <si>
    <t xml:space="preserve">Otros servicios de gestión y apoyo                                                                                                                    </t>
  </si>
  <si>
    <t xml:space="preserve">Maquinarua y equipo para la producción    </t>
  </si>
  <si>
    <t xml:space="preserve">Equipo de Transporte     </t>
  </si>
  <si>
    <t xml:space="preserve">Equipo de comunicación  </t>
  </si>
  <si>
    <t xml:space="preserve">5.02                   </t>
  </si>
  <si>
    <t>CONSTRUCCIONES, ADICIONES Y MEJORAS</t>
  </si>
  <si>
    <t xml:space="preserve">5.02.99              </t>
  </si>
  <si>
    <t xml:space="preserve"> Otras construcciones, adiciones y mejoras</t>
  </si>
  <si>
    <t xml:space="preserve">6.02 </t>
  </si>
  <si>
    <t>TRANSFERENCIAS CORRIENTES A PERSONAS</t>
  </si>
  <si>
    <t>Becas a funcionarios</t>
  </si>
  <si>
    <t>Ayudas  a funcionarios</t>
  </si>
  <si>
    <t>OTRAS TRANSFERENCIAS CORRIENTES AL SECTOR PRIVADO</t>
  </si>
  <si>
    <t xml:space="preserve"> Indemnizaciones</t>
  </si>
  <si>
    <t>Mano Obra</t>
  </si>
  <si>
    <t>T.I</t>
  </si>
  <si>
    <t>GRAN TOTAL</t>
  </si>
  <si>
    <r>
      <t xml:space="preserve">Otros servicios de gestión y apoyo    </t>
    </r>
    <r>
      <rPr>
        <b/>
        <sz val="9"/>
        <color theme="1"/>
        <rFont val="Arial"/>
        <family val="2"/>
      </rPr>
      <t xml:space="preserve">(RTV)       </t>
    </r>
    <r>
      <rPr>
        <sz val="9"/>
        <color theme="1"/>
        <rFont val="Arial"/>
        <family val="2"/>
      </rPr>
      <t xml:space="preserve">                                                                                                         </t>
    </r>
  </si>
  <si>
    <t>Materiales, Insumos</t>
  </si>
  <si>
    <t>DETALLE TECNOLOGIA</t>
  </si>
  <si>
    <t>DESCRIPCION</t>
  </si>
  <si>
    <t>UNIDAD</t>
  </si>
  <si>
    <t>CANT</t>
  </si>
  <si>
    <t>P.UNIT.</t>
  </si>
  <si>
    <t>Equipo de comunicación</t>
  </si>
  <si>
    <t>PROYECTOR VIDEO</t>
  </si>
  <si>
    <t>Amplificador de Sonido</t>
  </si>
  <si>
    <t>Pantalla de Proyeccion</t>
  </si>
  <si>
    <t xml:space="preserve"> TOTAL</t>
  </si>
  <si>
    <t>Equipo y programas de cómputo</t>
  </si>
  <si>
    <t>Impresoras Epson con Escaner.</t>
  </si>
  <si>
    <t>Computadora de Escritorio</t>
  </si>
  <si>
    <t>Bienes intangibles (Actualizaciones  y compra de licencias software)</t>
  </si>
  <si>
    <t>Software virtual en la nube</t>
  </si>
  <si>
    <t>licencias  antivirus</t>
  </si>
  <si>
    <t xml:space="preserve">RESUMEN </t>
  </si>
  <si>
    <t>CUENTA</t>
  </si>
  <si>
    <t>MONTO X CUENTA</t>
  </si>
  <si>
    <r>
      <t xml:space="preserve">Nota: Este espacio es utilizado por Planificación, para realizarle observaciones estrictamente de la vinculación de metas con lo de mediano y largo plazo como de aspectos señalados que no esten cumpliendo los gestores como lo indica el Reglamento como el Manual de Procedimientos,  quienes deberan ajustar, corregirlos. Una vez realizado los ajustes, Planificacion les devuelve la plantilla, para que procedan a recoger  las firmas y  la trasladen a PRESUPUESTO, PROVEEDURIA  y  TECNOLOGIAS INFORMACION; este ultimo es un responsable que autoriza, cuando corresponda. Los Coordinadores deberan conformar un archivo digital identificable y de facil acceso de conformidad con el </t>
    </r>
    <r>
      <rPr>
        <b/>
        <sz val="9"/>
        <color rgb="FFFF0000"/>
        <rFont val="Arial"/>
        <family val="2"/>
      </rPr>
      <t>Articulo 25 del Reglamento de Planificacion y Presupuesto vigente.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</si>
</sst>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64" formatCode="_(* #,##0.00_);_(* \(#,##0.00\);_(* &quot;-&quot;??_);_(@_)"/>
    <numFmt numFmtId="165" formatCode="0.0000%"/>
    <numFmt numFmtId="166" formatCode="_-* #,##0.00_-;\-* #,##0.00_-;_-* &quot;-&quot;_-;_-@_-"/>
    <numFmt numFmtId="167" formatCode="_([$₡-140A]* #,##0.00_);_([$₡-140A]* \(#,##0.00\);_([$₡-140A]* &quot;-&quot;??_);_(@_)"/>
    <numFmt numFmtId="168" formatCode="_-* #,##0.0_-;\-* #,##0.0_-;_-* &quot;-&quot;_-;_-@_-"/>
  </numFmts>
  <fonts count="66" x14ac:knownFonts="1">
    <font>
      <sz val="11"/>
      <color theme="1"/>
      <name val="Calibri"/>
      <family val="2"/>
      <scheme val="minor"/>
    </font>
    <font>
      <sz val="10"/>
      <name val="Arial"/>
      <family val="2"/>
    </font>
    <font>
      <b/>
      <sz val="9"/>
      <color indexed="81"/>
      <name val="Tahoma"/>
      <family val="2"/>
    </font>
    <font>
      <sz val="9"/>
      <color indexed="81"/>
      <name val="Tahoma"/>
      <family val="2"/>
    </font>
    <font>
      <b/>
      <sz val="14"/>
      <color theme="1"/>
      <name val="Arial"/>
      <family val="2"/>
    </font>
    <font>
      <b/>
      <sz val="16"/>
      <color theme="1"/>
      <name val="Arial"/>
      <family val="2"/>
    </font>
    <font>
      <b/>
      <sz val="11"/>
      <color theme="1"/>
      <name val="Calibri"/>
      <family val="2"/>
      <scheme val="minor"/>
    </font>
    <font>
      <sz val="10"/>
      <name val="Arial"/>
      <family val="2"/>
    </font>
    <font>
      <b/>
      <sz val="12"/>
      <color theme="1"/>
      <name val="Arial"/>
      <family val="2"/>
    </font>
    <font>
      <b/>
      <sz val="10"/>
      <name val="Arial"/>
      <family val="2"/>
    </font>
    <font>
      <b/>
      <sz val="12"/>
      <name val="Arial"/>
      <family val="2"/>
    </font>
    <font>
      <b/>
      <sz val="9"/>
      <name val="Arial"/>
      <family val="2"/>
    </font>
    <font>
      <b/>
      <sz val="8"/>
      <name val="Arial"/>
      <family val="2"/>
    </font>
    <font>
      <b/>
      <sz val="10"/>
      <color rgb="FFFF0000"/>
      <name val="Arial"/>
      <family val="2"/>
    </font>
    <font>
      <sz val="11"/>
      <color theme="1"/>
      <name val="Calibri"/>
      <family val="2"/>
      <scheme val="minor"/>
    </font>
    <font>
      <sz val="8"/>
      <color theme="1"/>
      <name val="Calibri"/>
      <family val="2"/>
      <scheme val="minor"/>
    </font>
    <font>
      <sz val="8"/>
      <name val="Arial"/>
      <family val="2"/>
    </font>
    <font>
      <sz val="9"/>
      <name val="Arial"/>
      <family val="2"/>
    </font>
    <font>
      <sz val="10"/>
      <color theme="1"/>
      <name val="Arial"/>
      <family val="2"/>
    </font>
    <font>
      <sz val="10"/>
      <color rgb="FFFF0000"/>
      <name val="Arial"/>
      <family val="2"/>
    </font>
    <font>
      <i/>
      <sz val="11"/>
      <color theme="1"/>
      <name val="Calibri"/>
      <family val="2"/>
      <scheme val="minor"/>
    </font>
    <font>
      <b/>
      <u/>
      <sz val="8"/>
      <name val="Arial"/>
      <family val="2"/>
    </font>
    <font>
      <sz val="8"/>
      <color rgb="FF333399"/>
      <name val="Arial"/>
      <family val="2"/>
    </font>
    <font>
      <sz val="8"/>
      <color rgb="FFFF0000"/>
      <name val="Arial"/>
      <family val="2"/>
    </font>
    <font>
      <sz val="9"/>
      <color theme="1"/>
      <name val="Segoe UI"/>
      <family val="2"/>
    </font>
    <font>
      <u/>
      <sz val="9"/>
      <color theme="1"/>
      <name val="Segoe UI"/>
      <family val="2"/>
    </font>
    <font>
      <b/>
      <sz val="9"/>
      <color theme="1"/>
      <name val="Segoe UI"/>
      <family val="2"/>
    </font>
    <font>
      <b/>
      <u/>
      <sz val="9"/>
      <color theme="1"/>
      <name val="Segoe UI"/>
      <family val="2"/>
    </font>
    <font>
      <sz val="10"/>
      <color theme="1"/>
      <name val="Calibri"/>
      <family val="2"/>
      <scheme val="minor"/>
    </font>
    <font>
      <sz val="14"/>
      <color theme="1"/>
      <name val="Arial"/>
      <family val="2"/>
    </font>
    <font>
      <sz val="14"/>
      <color theme="1"/>
      <name val="Calibri"/>
      <family val="2"/>
      <scheme val="minor"/>
    </font>
    <font>
      <b/>
      <sz val="14"/>
      <color theme="1"/>
      <name val="Calibri"/>
      <family val="2"/>
      <scheme val="minor"/>
    </font>
    <font>
      <b/>
      <i/>
      <sz val="14"/>
      <color theme="1"/>
      <name val="Arial"/>
      <family val="2"/>
    </font>
    <font>
      <b/>
      <i/>
      <sz val="16"/>
      <color theme="1"/>
      <name val="Calibri"/>
      <family val="2"/>
      <scheme val="minor"/>
    </font>
    <font>
      <b/>
      <sz val="12"/>
      <color theme="1" tint="4.9989318521683403E-2"/>
      <name val="Calibri Light"/>
      <family val="2"/>
      <scheme val="major"/>
    </font>
    <font>
      <b/>
      <sz val="11"/>
      <color theme="1" tint="4.9989318521683403E-2"/>
      <name val="Calibri Light"/>
      <family val="1"/>
      <scheme val="major"/>
    </font>
    <font>
      <sz val="12"/>
      <color theme="1"/>
      <name val="Calibri"/>
      <family val="2"/>
      <scheme val="minor"/>
    </font>
    <font>
      <b/>
      <sz val="11"/>
      <color theme="8" tint="-0.499984740745262"/>
      <name val="Arial"/>
      <family val="2"/>
    </font>
    <font>
      <b/>
      <sz val="11"/>
      <name val="Arial"/>
      <family val="2"/>
    </font>
    <font>
      <b/>
      <i/>
      <sz val="10"/>
      <name val="Arial"/>
      <family val="2"/>
    </font>
    <font>
      <b/>
      <u val="singleAccounting"/>
      <sz val="10"/>
      <color rgb="FF7030A0"/>
      <name val="Arial"/>
      <family val="2"/>
    </font>
    <font>
      <b/>
      <u val="singleAccounting"/>
      <sz val="10"/>
      <color rgb="FFFF0000"/>
      <name val="Arial"/>
      <family val="2"/>
    </font>
    <font>
      <sz val="11"/>
      <color rgb="FF7030A0"/>
      <name val="Calibri"/>
      <family val="2"/>
      <scheme val="minor"/>
    </font>
    <font>
      <sz val="11"/>
      <name val="Arial"/>
      <family val="2"/>
    </font>
    <font>
      <b/>
      <sz val="10"/>
      <color theme="1"/>
      <name val="Calibri"/>
      <family val="2"/>
      <scheme val="minor"/>
    </font>
    <font>
      <b/>
      <sz val="14"/>
      <name val="Arial"/>
      <family val="2"/>
    </font>
    <font>
      <b/>
      <sz val="11"/>
      <color rgb="FF000000"/>
      <name val="Arial"/>
      <family val="2"/>
    </font>
    <font>
      <sz val="11"/>
      <color rgb="FF000000"/>
      <name val="Arial"/>
      <family val="2"/>
    </font>
    <font>
      <b/>
      <sz val="11"/>
      <color theme="1"/>
      <name val="Arial"/>
      <family val="2"/>
    </font>
    <font>
      <sz val="11"/>
      <color theme="1"/>
      <name val="Arial"/>
      <family val="2"/>
    </font>
    <font>
      <u/>
      <sz val="11"/>
      <color rgb="FF000000"/>
      <name val="Arial"/>
      <family val="2"/>
    </font>
    <font>
      <sz val="9"/>
      <color indexed="81"/>
      <name val="Tahoma"/>
      <charset val="1"/>
    </font>
    <font>
      <b/>
      <sz val="9"/>
      <color indexed="81"/>
      <name val="Tahoma"/>
      <charset val="1"/>
    </font>
    <font>
      <sz val="12"/>
      <color indexed="81"/>
      <name val="Tahoma"/>
      <family val="2"/>
    </font>
    <font>
      <b/>
      <sz val="10"/>
      <color theme="1"/>
      <name val="Arial"/>
      <family val="2"/>
    </font>
    <font>
      <b/>
      <u val="singleAccounting"/>
      <sz val="10"/>
      <color theme="1"/>
      <name val="Arial"/>
      <family val="2"/>
    </font>
    <font>
      <b/>
      <u val="singleAccounting"/>
      <sz val="10"/>
      <name val="Arial"/>
      <family val="2"/>
    </font>
    <font>
      <b/>
      <sz val="9"/>
      <color theme="1"/>
      <name val="Arial"/>
      <family val="2"/>
    </font>
    <font>
      <sz val="9"/>
      <color theme="1"/>
      <name val="Arial"/>
      <family val="2"/>
    </font>
    <font>
      <u val="singleAccounting"/>
      <sz val="9"/>
      <color theme="1"/>
      <name val="Arial"/>
      <family val="2"/>
    </font>
    <font>
      <b/>
      <u/>
      <sz val="9"/>
      <color theme="1"/>
      <name val="Arial"/>
      <family val="2"/>
    </font>
    <font>
      <b/>
      <u val="singleAccounting"/>
      <sz val="9"/>
      <color theme="1"/>
      <name val="Arial"/>
      <family val="2"/>
    </font>
    <font>
      <u/>
      <sz val="9"/>
      <color theme="1"/>
      <name val="Arial"/>
      <family val="2"/>
    </font>
    <font>
      <sz val="9"/>
      <color theme="1"/>
      <name val="Calibri"/>
      <family val="2"/>
      <scheme val="minor"/>
    </font>
    <font>
      <b/>
      <u val="singleAccounting"/>
      <sz val="9"/>
      <name val="Arial"/>
      <family val="2"/>
    </font>
    <font>
      <b/>
      <sz val="9"/>
      <color rgb="FFFF0000"/>
      <name val="Arial"/>
      <family val="2"/>
    </font>
  </fonts>
  <fills count="2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1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59999389629810485"/>
        <bgColor rgb="FF000000"/>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rgb="FF1F497D"/>
      </patternFill>
    </fill>
    <fill>
      <patternFill patternType="solid">
        <fgColor theme="6" tint="0.59999389629810485"/>
        <bgColor rgb="FF1064B0"/>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rgb="FF1064B0"/>
      </patternFill>
    </fill>
    <fill>
      <patternFill patternType="solid">
        <fgColor theme="0" tint="-0.14999847407452621"/>
        <bgColor rgb="FF1064B0"/>
      </patternFill>
    </fill>
    <fill>
      <patternFill patternType="solid">
        <fgColor theme="4" tint="0.39997558519241921"/>
        <bgColor indexed="64"/>
      </patternFill>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auto="1"/>
      </left>
      <right style="medium">
        <color auto="1"/>
      </right>
      <top style="medium">
        <color auto="1"/>
      </top>
      <bottom style="thin">
        <color auto="1"/>
      </bottom>
      <diagonal/>
    </border>
    <border>
      <left style="thin">
        <color indexed="64"/>
      </left>
      <right style="medium">
        <color indexed="64"/>
      </right>
      <top style="thin">
        <color indexed="64"/>
      </top>
      <bottom/>
      <diagonal/>
    </border>
    <border>
      <left/>
      <right/>
      <top style="double">
        <color rgb="FF95B3D7"/>
      </top>
      <bottom style="double">
        <color rgb="FF95B3D7"/>
      </bottom>
      <diagonal/>
    </border>
    <border>
      <left/>
      <right/>
      <top style="thin">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rgb="FF000000"/>
      </top>
      <bottom/>
      <diagonal/>
    </border>
    <border>
      <left style="thin">
        <color indexed="64"/>
      </left>
      <right style="thin">
        <color indexed="64"/>
      </right>
      <top style="medium">
        <color indexed="64"/>
      </top>
      <bottom/>
      <diagonal/>
    </border>
    <border>
      <left style="thin">
        <color indexed="64"/>
      </left>
      <right style="thin">
        <color indexed="64"/>
      </right>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rgb="FFF2F2F2"/>
      </top>
      <bottom/>
      <diagonal/>
    </border>
    <border>
      <left style="medium">
        <color rgb="FFF2F2F2"/>
      </left>
      <right/>
      <top style="medium">
        <color rgb="FFF2F2F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auto="1"/>
      </bottom>
      <diagonal/>
    </border>
    <border>
      <left/>
      <right style="medium">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164" fontId="1" fillId="0" borderId="0" applyFont="0" applyFill="0" applyBorder="0" applyAlignment="0" applyProtection="0"/>
    <xf numFmtId="41" fontId="14" fillId="0" borderId="0" applyFont="0" applyFill="0" applyBorder="0" applyAlignment="0" applyProtection="0"/>
  </cellStyleXfs>
  <cellXfs count="643">
    <xf numFmtId="0" fontId="0" fillId="0" borderId="0" xfId="0"/>
    <xf numFmtId="0" fontId="0" fillId="0" borderId="0" xfId="0" applyFill="1" applyBorder="1"/>
    <xf numFmtId="0" fontId="7" fillId="0" borderId="0" xfId="0" applyFont="1" applyFill="1" applyBorder="1"/>
    <xf numFmtId="0" fontId="6" fillId="0" borderId="0" xfId="0" applyFont="1"/>
    <xf numFmtId="0" fontId="0" fillId="0" borderId="0" xfId="0" applyAlignment="1">
      <alignment horizontal="left"/>
    </xf>
    <xf numFmtId="0" fontId="6" fillId="4" borderId="0" xfId="0" applyFont="1" applyFill="1" applyBorder="1" applyAlignment="1">
      <alignment horizontal="center"/>
    </xf>
    <xf numFmtId="0" fontId="7" fillId="0" borderId="0" xfId="0" applyFont="1"/>
    <xf numFmtId="0" fontId="9" fillId="4" borderId="0" xfId="0" applyFont="1" applyFill="1" applyBorder="1"/>
    <xf numFmtId="0" fontId="16" fillId="0" borderId="0" xfId="0" applyFont="1"/>
    <xf numFmtId="0" fontId="11" fillId="11" borderId="9" xfId="0" applyFont="1" applyFill="1" applyBorder="1"/>
    <xf numFmtId="0" fontId="17" fillId="0" borderId="0" xfId="0" applyFont="1"/>
    <xf numFmtId="0" fontId="18" fillId="2" borderId="1" xfId="0" applyFont="1" applyFill="1" applyBorder="1" applyAlignment="1">
      <alignment horizontal="left" vertical="top" wrapText="1"/>
    </xf>
    <xf numFmtId="0" fontId="18" fillId="2" borderId="1" xfId="0" applyFont="1" applyFill="1" applyBorder="1" applyAlignment="1">
      <alignment horizontal="justify" vertical="top" wrapText="1"/>
    </xf>
    <xf numFmtId="0" fontId="18" fillId="2" borderId="31" xfId="0" applyFont="1" applyFill="1" applyBorder="1" applyAlignment="1">
      <alignment horizontal="left" vertical="top" wrapText="1"/>
    </xf>
    <xf numFmtId="0" fontId="18" fillId="2" borderId="29" xfId="0" applyFont="1" applyFill="1" applyBorder="1" applyAlignment="1">
      <alignment horizontal="center" vertical="center" wrapText="1"/>
    </xf>
    <xf numFmtId="0" fontId="18" fillId="2" borderId="29" xfId="0" applyFont="1" applyFill="1" applyBorder="1" applyAlignment="1">
      <alignment vertical="top" wrapText="1"/>
    </xf>
    <xf numFmtId="0" fontId="18" fillId="2" borderId="31" xfId="0" applyFont="1" applyFill="1" applyBorder="1" applyAlignment="1">
      <alignment vertical="top" wrapText="1"/>
    </xf>
    <xf numFmtId="0" fontId="18" fillId="2" borderId="27"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horizontal="justify" vertical="top" wrapText="1"/>
    </xf>
    <xf numFmtId="0" fontId="9" fillId="13" borderId="1" xfId="0" applyFont="1" applyFill="1" applyBorder="1" applyAlignment="1">
      <alignment horizontal="center"/>
    </xf>
    <xf numFmtId="0" fontId="0" fillId="0" borderId="32" xfId="0" applyFill="1" applyBorder="1" applyAlignment="1">
      <alignment horizontal="justify" vertical="top" wrapText="1"/>
    </xf>
    <xf numFmtId="0" fontId="18" fillId="2" borderId="33" xfId="0" applyFont="1" applyFill="1" applyBorder="1" applyAlignment="1">
      <alignment vertical="top" wrapText="1"/>
    </xf>
    <xf numFmtId="0" fontId="18" fillId="2" borderId="28" xfId="0" applyFont="1" applyFill="1" applyBorder="1" applyAlignment="1">
      <alignment vertical="top" wrapText="1"/>
    </xf>
    <xf numFmtId="0" fontId="18" fillId="2" borderId="1" xfId="0" applyFont="1" applyFill="1" applyBorder="1" applyAlignment="1">
      <alignment horizontal="left" vertical="center" wrapText="1"/>
    </xf>
    <xf numFmtId="0" fontId="18" fillId="2" borderId="30" xfId="0" applyFont="1" applyFill="1" applyBorder="1" applyAlignment="1">
      <alignment vertical="top" wrapText="1"/>
    </xf>
    <xf numFmtId="0" fontId="18" fillId="2" borderId="31" xfId="0" applyFont="1" applyFill="1" applyBorder="1" applyAlignment="1">
      <alignment horizontal="left" vertical="center" wrapText="1"/>
    </xf>
    <xf numFmtId="0" fontId="9" fillId="4" borderId="4" xfId="0" applyFont="1" applyFill="1" applyBorder="1" applyAlignment="1">
      <alignment vertical="center"/>
    </xf>
    <xf numFmtId="0" fontId="9" fillId="4" borderId="4" xfId="0" applyFont="1" applyFill="1" applyBorder="1" applyAlignment="1">
      <alignment horizontal="left" vertical="center"/>
    </xf>
    <xf numFmtId="0" fontId="6" fillId="0" borderId="4" xfId="0" applyFont="1" applyBorder="1" applyAlignment="1">
      <alignment horizontal="center" vertical="center"/>
    </xf>
    <xf numFmtId="0" fontId="9" fillId="13" borderId="32" xfId="0" applyFont="1" applyFill="1" applyBorder="1" applyAlignment="1">
      <alignment horizontal="center" vertical="center"/>
    </xf>
    <xf numFmtId="0" fontId="0" fillId="2" borderId="1" xfId="0" applyFill="1" applyBorder="1" applyAlignment="1">
      <alignment horizontal="justify" vertical="top"/>
    </xf>
    <xf numFmtId="0" fontId="0" fillId="0" borderId="1" xfId="0" applyFill="1" applyBorder="1" applyAlignment="1">
      <alignment horizontal="justify" vertical="top" wrapText="1"/>
    </xf>
    <xf numFmtId="0" fontId="6" fillId="0" borderId="0" xfId="0" applyFont="1" applyAlignment="1">
      <alignment wrapText="1"/>
    </xf>
    <xf numFmtId="0" fontId="18" fillId="2" borderId="0" xfId="0" applyFont="1" applyFill="1" applyBorder="1" applyAlignment="1">
      <alignment horizontal="left" vertical="center" wrapText="1"/>
    </xf>
    <xf numFmtId="0" fontId="9" fillId="0" borderId="34" xfId="0" applyFont="1" applyFill="1" applyBorder="1" applyAlignment="1">
      <alignment horizontal="center" vertical="center"/>
    </xf>
    <xf numFmtId="0" fontId="0" fillId="0" borderId="34" xfId="0" applyFill="1" applyBorder="1" applyAlignment="1">
      <alignment horizontal="justify" vertical="top" wrapText="1"/>
    </xf>
    <xf numFmtId="0" fontId="0" fillId="0" borderId="32" xfId="0" applyFont="1" applyFill="1" applyBorder="1" applyAlignment="1">
      <alignment horizontal="justify" vertical="top" wrapText="1"/>
    </xf>
    <xf numFmtId="0" fontId="9" fillId="4" borderId="4" xfId="0" applyFont="1" applyFill="1" applyBorder="1" applyAlignment="1">
      <alignment horizontal="center" vertical="center"/>
    </xf>
    <xf numFmtId="0" fontId="6" fillId="0" borderId="4" xfId="0" applyFont="1" applyBorder="1" applyAlignment="1">
      <alignment horizontal="center" vertical="center" wrapText="1"/>
    </xf>
    <xf numFmtId="0" fontId="18" fillId="2" borderId="33" xfId="0" applyFont="1" applyFill="1" applyBorder="1" applyAlignment="1">
      <alignment vertical="center" wrapText="1"/>
    </xf>
    <xf numFmtId="0" fontId="18" fillId="2" borderId="33" xfId="0" applyFont="1" applyFill="1" applyBorder="1" applyAlignment="1">
      <alignment horizontal="left" vertical="center" wrapText="1"/>
    </xf>
    <xf numFmtId="0" fontId="18" fillId="2" borderId="29" xfId="0" applyFont="1" applyFill="1" applyBorder="1" applyAlignment="1">
      <alignment horizontal="center" vertical="top" wrapText="1"/>
    </xf>
    <xf numFmtId="0" fontId="18" fillId="2" borderId="1" xfId="0" applyFont="1" applyFill="1" applyBorder="1" applyAlignment="1">
      <alignment vertical="top" wrapText="1"/>
    </xf>
    <xf numFmtId="0" fontId="18" fillId="2" borderId="31" xfId="0" applyFont="1" applyFill="1" applyBorder="1" applyAlignment="1">
      <alignment vertical="center" wrapText="1"/>
    </xf>
    <xf numFmtId="0" fontId="18" fillId="2" borderId="1" xfId="0" applyFont="1" applyFill="1" applyBorder="1" applyAlignment="1">
      <alignment vertical="center" wrapText="1"/>
    </xf>
    <xf numFmtId="0" fontId="9" fillId="0" borderId="0" xfId="0" applyFont="1"/>
    <xf numFmtId="0" fontId="0" fillId="0" borderId="32" xfId="0" applyFill="1" applyBorder="1" applyAlignment="1">
      <alignment horizontal="justify" vertical="top"/>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0" fontId="18" fillId="0" borderId="1" xfId="0" applyFont="1" applyBorder="1" applyAlignment="1">
      <alignment horizontal="justify" vertical="top" wrapText="1"/>
    </xf>
    <xf numFmtId="0" fontId="18" fillId="0" borderId="1" xfId="0" applyFont="1" applyBorder="1" applyAlignment="1">
      <alignment vertical="top" wrapText="1"/>
    </xf>
    <xf numFmtId="0" fontId="18" fillId="0" borderId="27" xfId="0" applyFont="1" applyBorder="1" applyAlignment="1">
      <alignment vertical="top" wrapText="1"/>
    </xf>
    <xf numFmtId="0" fontId="18" fillId="2" borderId="27" xfId="0" applyFont="1" applyFill="1" applyBorder="1" applyAlignment="1">
      <alignment vertical="center" wrapText="1"/>
    </xf>
    <xf numFmtId="0" fontId="18" fillId="2" borderId="29" xfId="0" applyFont="1" applyFill="1" applyBorder="1" applyAlignment="1">
      <alignment vertical="center" wrapText="1"/>
    </xf>
    <xf numFmtId="0" fontId="18" fillId="2" borderId="0" xfId="0" applyFont="1" applyFill="1" applyBorder="1" applyAlignment="1">
      <alignment vertical="center" wrapText="1"/>
    </xf>
    <xf numFmtId="0" fontId="18" fillId="0" borderId="0" xfId="0" applyFont="1" applyBorder="1" applyAlignment="1">
      <alignment horizontal="justify" vertical="top" wrapText="1"/>
    </xf>
    <xf numFmtId="0" fontId="0" fillId="2" borderId="32" xfId="0" applyFill="1" applyBorder="1" applyAlignment="1">
      <alignment horizontal="justify" vertical="top" wrapText="1"/>
    </xf>
    <xf numFmtId="0" fontId="0" fillId="0" borderId="32" xfId="0" applyBorder="1" applyAlignment="1">
      <alignment horizontal="justify" vertical="top" wrapText="1"/>
    </xf>
    <xf numFmtId="0" fontId="0" fillId="0" borderId="0" xfId="0" applyAlignment="1">
      <alignment vertical="top" wrapText="1"/>
    </xf>
    <xf numFmtId="0" fontId="18" fillId="2" borderId="25" xfId="0" applyFont="1" applyFill="1" applyBorder="1" applyAlignment="1">
      <alignment horizontal="left" vertical="center" wrapText="1"/>
    </xf>
    <xf numFmtId="0" fontId="0" fillId="2" borderId="35" xfId="0" applyFill="1" applyBorder="1" applyAlignment="1">
      <alignment horizontal="justify" vertical="top" wrapText="1"/>
    </xf>
    <xf numFmtId="0" fontId="0" fillId="2" borderId="36" xfId="0" applyFill="1" applyBorder="1" applyAlignment="1">
      <alignment horizontal="justify" vertical="top" wrapText="1"/>
    </xf>
    <xf numFmtId="0" fontId="0" fillId="2" borderId="32" xfId="0" applyFill="1" applyBorder="1" applyAlignment="1">
      <alignment horizontal="justify" vertical="top"/>
    </xf>
    <xf numFmtId="0" fontId="12" fillId="0" borderId="26" xfId="0" applyFont="1" applyBorder="1" applyAlignment="1">
      <alignment horizontal="center"/>
    </xf>
    <xf numFmtId="0" fontId="12" fillId="0" borderId="0" xfId="0" applyFont="1"/>
    <xf numFmtId="0" fontId="16" fillId="0" borderId="26" xfId="0" applyFont="1" applyBorder="1"/>
    <xf numFmtId="0" fontId="12" fillId="0" borderId="0" xfId="0" applyFont="1" applyAlignment="1">
      <alignment horizontal="center"/>
    </xf>
    <xf numFmtId="0" fontId="12" fillId="0" borderId="5" xfId="0" applyFont="1" applyBorder="1" applyAlignment="1">
      <alignment horizontal="center"/>
    </xf>
    <xf numFmtId="0" fontId="12" fillId="0" borderId="38" xfId="0" applyFont="1" applyBorder="1" applyAlignment="1">
      <alignment horizontal="center"/>
    </xf>
    <xf numFmtId="0" fontId="12" fillId="0" borderId="0" xfId="0" applyFont="1" applyAlignment="1">
      <alignment horizontal="right"/>
    </xf>
    <xf numFmtId="0" fontId="21" fillId="0" borderId="0" xfId="0" applyFont="1"/>
    <xf numFmtId="0" fontId="16" fillId="0" borderId="0" xfId="0" applyFont="1" applyAlignment="1">
      <alignment horizontal="right"/>
    </xf>
    <xf numFmtId="0" fontId="16" fillId="0" borderId="5" xfId="0" applyFont="1" applyBorder="1"/>
    <xf numFmtId="0" fontId="16" fillId="0" borderId="5" xfId="0" applyFont="1" applyBorder="1" applyAlignment="1">
      <alignment horizontal="right"/>
    </xf>
    <xf numFmtId="0" fontId="23" fillId="0" borderId="0" xfId="0" applyFont="1"/>
    <xf numFmtId="0" fontId="16" fillId="0" borderId="11" xfId="0" applyFont="1" applyBorder="1"/>
    <xf numFmtId="0" fontId="16" fillId="0" borderId="0" xfId="0" applyFont="1" applyAlignment="1">
      <alignment horizontal="left"/>
    </xf>
    <xf numFmtId="0" fontId="8" fillId="0" borderId="0" xfId="0" applyFont="1" applyBorder="1" applyAlignment="1"/>
    <xf numFmtId="0" fontId="0" fillId="0" borderId="0" xfId="0" applyAlignment="1">
      <alignment vertical="center"/>
    </xf>
    <xf numFmtId="0" fontId="0" fillId="5" borderId="0" xfId="0" applyFill="1"/>
    <xf numFmtId="0" fontId="15" fillId="0" borderId="0" xfId="0" applyFont="1" applyAlignment="1">
      <alignment horizontal="center"/>
    </xf>
    <xf numFmtId="0" fontId="24" fillId="0" borderId="48" xfId="0" applyFont="1" applyFill="1" applyBorder="1" applyAlignment="1">
      <alignment horizontal="left" vertical="center" wrapText="1"/>
    </xf>
    <xf numFmtId="43" fontId="0" fillId="0" borderId="0" xfId="0" applyNumberFormat="1"/>
    <xf numFmtId="0" fontId="24" fillId="14" borderId="48" xfId="0" applyFont="1" applyFill="1" applyBorder="1" applyAlignment="1">
      <alignment vertical="center" wrapText="1"/>
    </xf>
    <xf numFmtId="0" fontId="24" fillId="14" borderId="48" xfId="0" applyFont="1" applyFill="1" applyBorder="1" applyAlignment="1">
      <alignment horizontal="left" vertical="center" wrapText="1"/>
    </xf>
    <xf numFmtId="0" fontId="24" fillId="14" borderId="48" xfId="0" applyFont="1" applyFill="1" applyBorder="1" applyAlignment="1">
      <alignment horizontal="right" vertical="center" wrapText="1"/>
    </xf>
    <xf numFmtId="0" fontId="25" fillId="0" borderId="47" xfId="0" applyFont="1" applyFill="1" applyBorder="1" applyAlignment="1">
      <alignment horizontal="left" vertical="center" wrapText="1" indent="1"/>
    </xf>
    <xf numFmtId="0" fontId="25" fillId="0" borderId="48" xfId="0" applyFont="1" applyFill="1" applyBorder="1" applyAlignment="1">
      <alignment horizontal="left" vertical="center" wrapText="1"/>
    </xf>
    <xf numFmtId="0" fontId="25" fillId="14" borderId="47" xfId="0" applyFont="1" applyFill="1" applyBorder="1" applyAlignment="1">
      <alignment horizontal="left" vertical="center" wrapText="1" indent="1"/>
    </xf>
    <xf numFmtId="0" fontId="24" fillId="0" borderId="47" xfId="0" applyFont="1" applyFill="1" applyBorder="1" applyAlignment="1">
      <alignment horizontal="left" vertical="center" wrapText="1" indent="1"/>
    </xf>
    <xf numFmtId="0" fontId="0" fillId="0" borderId="0" xfId="0" applyFont="1"/>
    <xf numFmtId="0" fontId="0" fillId="0" borderId="0" xfId="0" applyFont="1" applyAlignment="1">
      <alignment horizontal="left"/>
    </xf>
    <xf numFmtId="0" fontId="6" fillId="16" borderId="37" xfId="0" applyFont="1" applyFill="1" applyBorder="1" applyAlignment="1">
      <alignment horizontal="left" vertical="center"/>
    </xf>
    <xf numFmtId="0" fontId="26" fillId="5" borderId="47" xfId="0" applyFont="1" applyFill="1" applyBorder="1" applyAlignment="1">
      <alignment horizontal="left" vertical="center" wrapText="1" indent="1"/>
    </xf>
    <xf numFmtId="0" fontId="26" fillId="5" borderId="48" xfId="0" applyFont="1" applyFill="1" applyBorder="1" applyAlignment="1">
      <alignment horizontal="left" vertical="center" wrapText="1"/>
    </xf>
    <xf numFmtId="0" fontId="26" fillId="0" borderId="47" xfId="0" applyFont="1" applyFill="1" applyBorder="1" applyAlignment="1">
      <alignment horizontal="left" vertical="center" wrapText="1" indent="1"/>
    </xf>
    <xf numFmtId="0" fontId="26" fillId="0" borderId="48" xfId="0" applyFont="1" applyFill="1" applyBorder="1" applyAlignment="1">
      <alignment horizontal="left" vertical="center" wrapText="1"/>
    </xf>
    <xf numFmtId="0" fontId="25" fillId="14" borderId="48" xfId="0" applyFont="1" applyFill="1" applyBorder="1" applyAlignment="1">
      <alignment horizontal="left" vertical="center" wrapText="1"/>
    </xf>
    <xf numFmtId="0" fontId="24" fillId="14" borderId="47" xfId="0" applyFont="1" applyFill="1" applyBorder="1" applyAlignment="1">
      <alignment horizontal="left" vertical="center" wrapText="1" indent="1"/>
    </xf>
    <xf numFmtId="0" fontId="27" fillId="0" borderId="47" xfId="0" applyFont="1" applyFill="1" applyBorder="1" applyAlignment="1">
      <alignment horizontal="left" vertical="center" wrapText="1" indent="1"/>
    </xf>
    <xf numFmtId="0" fontId="27" fillId="0" borderId="48" xfId="0" applyFont="1" applyFill="1" applyBorder="1" applyAlignment="1">
      <alignment horizontal="left" vertical="center" wrapText="1"/>
    </xf>
    <xf numFmtId="0" fontId="6" fillId="6" borderId="0" xfId="0" applyFont="1" applyFill="1"/>
    <xf numFmtId="0" fontId="0" fillId="9" borderId="0" xfId="0" applyFill="1" applyBorder="1"/>
    <xf numFmtId="0" fontId="0" fillId="9" borderId="0" xfId="0" applyFill="1"/>
    <xf numFmtId="0" fontId="28" fillId="9" borderId="0" xfId="0" applyFont="1" applyFill="1" applyAlignment="1">
      <alignment wrapText="1"/>
    </xf>
    <xf numFmtId="0" fontId="28" fillId="0" borderId="0" xfId="0" applyFont="1"/>
    <xf numFmtId="0" fontId="28" fillId="9" borderId="0" xfId="0" applyFont="1" applyFill="1"/>
    <xf numFmtId="0" fontId="6" fillId="12" borderId="0" xfId="0" applyFont="1" applyFill="1"/>
    <xf numFmtId="0" fontId="16" fillId="0" borderId="0" xfId="0" applyFont="1" applyFill="1" applyBorder="1" applyAlignment="1">
      <alignment wrapText="1"/>
    </xf>
    <xf numFmtId="0" fontId="4" fillId="0" borderId="14" xfId="0" applyFont="1" applyFill="1" applyBorder="1" applyAlignment="1" applyProtection="1">
      <alignment horizontal="center" vertical="center" wrapText="1"/>
    </xf>
    <xf numFmtId="0" fontId="4" fillId="0" borderId="0" xfId="0" applyFont="1" applyFill="1" applyBorder="1" applyAlignment="1" applyProtection="1">
      <alignment vertical="center"/>
    </xf>
    <xf numFmtId="0" fontId="4" fillId="0" borderId="0" xfId="0" applyFont="1" applyFill="1" applyBorder="1" applyAlignment="1" applyProtection="1">
      <alignment horizontal="center" vertical="center"/>
    </xf>
    <xf numFmtId="2" fontId="4" fillId="0" borderId="0" xfId="0" applyNumberFormat="1" applyFont="1" applyFill="1" applyAlignment="1">
      <alignment horizontal="center" vertical="center"/>
    </xf>
    <xf numFmtId="0" fontId="30" fillId="0" borderId="0" xfId="0" applyFont="1" applyFill="1" applyAlignment="1">
      <alignment horizontal="center" vertical="center"/>
    </xf>
    <xf numFmtId="2" fontId="4" fillId="2" borderId="0" xfId="0" applyNumberFormat="1" applyFont="1" applyFill="1" applyAlignment="1">
      <alignment horizontal="center" vertical="center"/>
    </xf>
    <xf numFmtId="0" fontId="30" fillId="0" borderId="0" xfId="0" applyFont="1" applyAlignment="1">
      <alignment horizontal="center" vertical="center"/>
    </xf>
    <xf numFmtId="0" fontId="4" fillId="0" borderId="0" xfId="0" applyFont="1" applyAlignment="1">
      <alignment horizontal="center" vertical="center"/>
    </xf>
    <xf numFmtId="0" fontId="4" fillId="0" borderId="6" xfId="0" applyFont="1" applyFill="1" applyBorder="1" applyAlignment="1" applyProtection="1">
      <alignment horizontal="center" vertical="center"/>
    </xf>
    <xf numFmtId="0" fontId="4" fillId="0" borderId="0" xfId="0" applyFont="1" applyFill="1" applyBorder="1" applyAlignment="1" applyProtection="1">
      <alignment horizontal="center" vertical="center"/>
      <protection locked="0"/>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4" fillId="0" borderId="1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0" xfId="0" applyFont="1" applyBorder="1" applyAlignment="1">
      <alignment horizontal="center" vertical="center"/>
    </xf>
    <xf numFmtId="0" fontId="4" fillId="0" borderId="0"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1" fillId="22" borderId="8" xfId="0" applyFont="1" applyFill="1" applyBorder="1" applyAlignment="1" applyProtection="1">
      <alignment horizontal="center" vertical="center" wrapText="1"/>
      <protection locked="0"/>
    </xf>
    <xf numFmtId="2" fontId="32" fillId="0" borderId="0" xfId="0" applyNumberFormat="1" applyFont="1" applyFill="1" applyBorder="1" applyAlignment="1">
      <alignment horizontal="center" vertical="center" wrapText="1"/>
    </xf>
    <xf numFmtId="0" fontId="30" fillId="0" borderId="3" xfId="0" applyFont="1" applyBorder="1" applyAlignment="1">
      <alignment horizontal="center" vertical="center"/>
    </xf>
    <xf numFmtId="0" fontId="31" fillId="0" borderId="0" xfId="0" applyFont="1" applyAlignment="1">
      <alignment horizontal="center" vertical="center"/>
    </xf>
    <xf numFmtId="0" fontId="4" fillId="0" borderId="14" xfId="0" applyFont="1" applyFill="1" applyBorder="1" applyAlignment="1" applyProtection="1">
      <alignment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vertical="center" wrapText="1"/>
    </xf>
    <xf numFmtId="0" fontId="4" fillId="0" borderId="4" xfId="0" applyFont="1" applyFill="1" applyBorder="1" applyAlignment="1" applyProtection="1">
      <alignment horizontal="center" vertical="center"/>
    </xf>
    <xf numFmtId="0" fontId="9" fillId="10" borderId="6" xfId="0" applyFont="1" applyFill="1" applyBorder="1" applyAlignment="1">
      <alignment horizontal="left" vertical="center"/>
    </xf>
    <xf numFmtId="0" fontId="12" fillId="10" borderId="4" xfId="0" applyFont="1" applyFill="1" applyBorder="1" applyAlignment="1">
      <alignment horizontal="center" vertical="center" wrapText="1"/>
    </xf>
    <xf numFmtId="164" fontId="11" fillId="10" borderId="4" xfId="4" applyFont="1" applyFill="1" applyBorder="1" applyAlignment="1">
      <alignment horizontal="center" vertical="center" wrapText="1"/>
    </xf>
    <xf numFmtId="0" fontId="9" fillId="11" borderId="10" xfId="0" applyFont="1" applyFill="1" applyBorder="1"/>
    <xf numFmtId="0" fontId="9" fillId="11" borderId="9" xfId="0" applyFont="1" applyFill="1" applyBorder="1"/>
    <xf numFmtId="0" fontId="1" fillId="0" borderId="14" xfId="0" applyFont="1" applyFill="1" applyBorder="1"/>
    <xf numFmtId="0" fontId="0" fillId="0" borderId="13" xfId="0" applyBorder="1" applyAlignment="1"/>
    <xf numFmtId="164" fontId="9" fillId="0" borderId="15" xfId="4" applyFont="1" applyBorder="1"/>
    <xf numFmtId="0" fontId="1" fillId="0" borderId="14" xfId="2" applyFont="1" applyBorder="1"/>
    <xf numFmtId="164" fontId="38" fillId="17" borderId="4" xfId="4" applyFont="1" applyFill="1" applyBorder="1"/>
    <xf numFmtId="0" fontId="1" fillId="0" borderId="13" xfId="0" applyFont="1" applyBorder="1" applyAlignment="1">
      <alignment horizontal="left" wrapText="1"/>
    </xf>
    <xf numFmtId="164" fontId="11" fillId="0" borderId="15" xfId="4" applyNumberFormat="1" applyFont="1" applyBorder="1" applyAlignment="1">
      <alignment horizontal="right"/>
    </xf>
    <xf numFmtId="164" fontId="9" fillId="0" borderId="15" xfId="4" applyNumberFormat="1" applyFont="1" applyBorder="1" applyAlignment="1">
      <alignment horizontal="right"/>
    </xf>
    <xf numFmtId="0" fontId="1" fillId="0" borderId="13" xfId="2" applyFont="1" applyBorder="1"/>
    <xf numFmtId="164" fontId="9" fillId="0" borderId="13" xfId="4" applyFont="1" applyBorder="1"/>
    <xf numFmtId="0" fontId="1" fillId="0" borderId="13" xfId="2" applyFont="1" applyFill="1" applyBorder="1"/>
    <xf numFmtId="164" fontId="17" fillId="0" borderId="15" xfId="4" applyFont="1" applyBorder="1"/>
    <xf numFmtId="164" fontId="0" fillId="0" borderId="15" xfId="4" applyFont="1" applyBorder="1"/>
    <xf numFmtId="0" fontId="13" fillId="5" borderId="4" xfId="0" applyFont="1" applyFill="1" applyBorder="1"/>
    <xf numFmtId="164" fontId="40" fillId="5" borderId="8" xfId="4" applyFont="1" applyFill="1" applyBorder="1" applyAlignment="1">
      <alignment horizontal="center"/>
    </xf>
    <xf numFmtId="164" fontId="41" fillId="5" borderId="8" xfId="4" applyFont="1" applyFill="1" applyBorder="1" applyAlignment="1">
      <alignment horizontal="center"/>
    </xf>
    <xf numFmtId="9" fontId="0" fillId="0" borderId="13" xfId="0" applyNumberFormat="1" applyBorder="1" applyAlignment="1">
      <alignment horizontal="center"/>
    </xf>
    <xf numFmtId="0" fontId="1" fillId="0" borderId="13" xfId="2" applyFont="1" applyFill="1" applyBorder="1" applyAlignment="1">
      <alignment wrapText="1"/>
    </xf>
    <xf numFmtId="10" fontId="14" fillId="0" borderId="13" xfId="2" applyNumberFormat="1" applyBorder="1" applyAlignment="1">
      <alignment horizontal="center"/>
    </xf>
    <xf numFmtId="165" fontId="14" fillId="0" borderId="13" xfId="2" applyNumberFormat="1" applyFont="1" applyBorder="1" applyAlignment="1">
      <alignment horizontal="center"/>
    </xf>
    <xf numFmtId="164" fontId="13" fillId="0" borderId="15" xfId="4" applyFont="1" applyBorder="1"/>
    <xf numFmtId="165" fontId="14" fillId="0" borderId="13" xfId="3" applyNumberFormat="1" applyFont="1" applyBorder="1" applyAlignment="1">
      <alignment horizontal="center"/>
    </xf>
    <xf numFmtId="165" fontId="14" fillId="0" borderId="15" xfId="3" applyNumberFormat="1" applyFont="1" applyBorder="1" applyAlignment="1">
      <alignment horizontal="center"/>
    </xf>
    <xf numFmtId="0" fontId="9" fillId="0" borderId="13" xfId="0" applyFont="1" applyFill="1" applyBorder="1"/>
    <xf numFmtId="0" fontId="0" fillId="0" borderId="9" xfId="0" applyBorder="1"/>
    <xf numFmtId="164" fontId="10" fillId="0" borderId="15" xfId="4" applyFont="1" applyBorder="1"/>
    <xf numFmtId="0" fontId="1" fillId="0" borderId="13" xfId="0" applyFont="1" applyBorder="1"/>
    <xf numFmtId="10" fontId="9" fillId="0" borderId="13" xfId="3" applyNumberFormat="1" applyFont="1" applyBorder="1" applyAlignment="1">
      <alignment horizontal="center"/>
    </xf>
    <xf numFmtId="164" fontId="42" fillId="0" borderId="15" xfId="4" applyFont="1" applyBorder="1"/>
    <xf numFmtId="10" fontId="9" fillId="0" borderId="13" xfId="0" applyNumberFormat="1" applyFont="1" applyBorder="1" applyAlignment="1">
      <alignment horizontal="center"/>
    </xf>
    <xf numFmtId="164" fontId="42" fillId="14" borderId="15" xfId="4" applyFont="1" applyFill="1" applyBorder="1"/>
    <xf numFmtId="10" fontId="9" fillId="0" borderId="15" xfId="0" applyNumberFormat="1" applyFont="1" applyBorder="1" applyAlignment="1">
      <alignment horizontal="center"/>
    </xf>
    <xf numFmtId="10" fontId="1" fillId="0" borderId="13" xfId="0" applyNumberFormat="1" applyFont="1" applyBorder="1" applyAlignment="1">
      <alignment horizontal="center"/>
    </xf>
    <xf numFmtId="0" fontId="9" fillId="11" borderId="13" xfId="0" applyFont="1" applyFill="1" applyBorder="1"/>
    <xf numFmtId="164" fontId="9" fillId="11" borderId="15" xfId="4" applyFont="1" applyFill="1" applyBorder="1"/>
    <xf numFmtId="0" fontId="9" fillId="0" borderId="16" xfId="0" applyFont="1" applyFill="1" applyBorder="1"/>
    <xf numFmtId="10" fontId="1" fillId="0" borderId="13" xfId="0" applyNumberFormat="1" applyFont="1" applyFill="1" applyBorder="1" applyAlignment="1">
      <alignment horizontal="center"/>
    </xf>
    <xf numFmtId="164" fontId="10" fillId="0" borderId="17" xfId="4" applyFont="1" applyFill="1" applyBorder="1"/>
    <xf numFmtId="10" fontId="41" fillId="5" borderId="8" xfId="3" applyNumberFormat="1" applyFont="1" applyFill="1" applyBorder="1" applyAlignment="1">
      <alignment horizontal="center"/>
    </xf>
    <xf numFmtId="0" fontId="38" fillId="0" borderId="13" xfId="0" applyFont="1" applyBorder="1"/>
    <xf numFmtId="9" fontId="1" fillId="0" borderId="13" xfId="0" applyNumberFormat="1" applyFont="1" applyBorder="1" applyAlignment="1">
      <alignment horizontal="center"/>
    </xf>
    <xf numFmtId="164" fontId="43" fillId="0" borderId="15" xfId="4" applyFont="1" applyBorder="1"/>
    <xf numFmtId="0" fontId="1" fillId="7" borderId="4" xfId="0" applyFont="1" applyFill="1" applyBorder="1"/>
    <xf numFmtId="9" fontId="1" fillId="0" borderId="15" xfId="0" applyNumberFormat="1" applyFont="1" applyBorder="1" applyAlignment="1">
      <alignment horizontal="center"/>
    </xf>
    <xf numFmtId="0" fontId="0" fillId="7" borderId="4" xfId="0" applyFill="1" applyBorder="1"/>
    <xf numFmtId="0" fontId="38" fillId="10" borderId="4" xfId="0" applyFont="1" applyFill="1" applyBorder="1"/>
    <xf numFmtId="9" fontId="11" fillId="10" borderId="8" xfId="3" applyFont="1" applyFill="1" applyBorder="1" applyAlignment="1">
      <alignment horizontal="center"/>
    </xf>
    <xf numFmtId="164" fontId="38" fillId="10" borderId="8" xfId="4" applyFont="1" applyFill="1" applyBorder="1"/>
    <xf numFmtId="0" fontId="37" fillId="8" borderId="49" xfId="0" applyFont="1" applyFill="1" applyBorder="1"/>
    <xf numFmtId="0" fontId="37" fillId="8" borderId="35" xfId="0" applyFont="1" applyFill="1" applyBorder="1"/>
    <xf numFmtId="43" fontId="39" fillId="8" borderId="53" xfId="1" applyFont="1" applyFill="1" applyBorder="1"/>
    <xf numFmtId="43" fontId="39" fillId="8" borderId="2" xfId="1" applyNumberFormat="1" applyFont="1" applyFill="1" applyBorder="1"/>
    <xf numFmtId="43" fontId="39" fillId="8" borderId="50" xfId="1" applyFont="1" applyFill="1" applyBorder="1"/>
    <xf numFmtId="10" fontId="37" fillId="8" borderId="51" xfId="0" applyNumberFormat="1" applyFont="1" applyFill="1" applyBorder="1" applyAlignment="1">
      <alignment horizontal="center"/>
    </xf>
    <xf numFmtId="43" fontId="4" fillId="0" borderId="1" xfId="1" applyFont="1" applyFill="1" applyBorder="1" applyAlignment="1" applyProtection="1">
      <alignment horizontal="center" vertical="center" wrapText="1"/>
    </xf>
    <xf numFmtId="43" fontId="4" fillId="0" borderId="23" xfId="1" applyFont="1" applyFill="1" applyBorder="1" applyAlignment="1" applyProtection="1">
      <alignment horizontal="center" vertical="center" wrapText="1"/>
    </xf>
    <xf numFmtId="43" fontId="4" fillId="0" borderId="4" xfId="1" applyFont="1" applyFill="1" applyBorder="1" applyAlignment="1" applyProtection="1">
      <alignment horizontal="center" vertical="center" wrapText="1"/>
      <protection locked="0"/>
    </xf>
    <xf numFmtId="0" fontId="31" fillId="22" borderId="4"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2" fontId="4" fillId="0" borderId="0"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15" xfId="0" applyFont="1" applyFill="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52" xfId="0" applyFont="1" applyFill="1" applyBorder="1" applyAlignment="1" applyProtection="1">
      <alignment horizontal="center" vertical="center" wrapText="1"/>
    </xf>
    <xf numFmtId="0" fontId="30" fillId="0" borderId="32" xfId="0" applyFont="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22" borderId="4" xfId="0" applyFont="1" applyFill="1" applyBorder="1" applyAlignment="1" applyProtection="1">
      <alignment horizontal="center" vertical="center"/>
      <protection locked="0"/>
    </xf>
    <xf numFmtId="0" fontId="4" fillId="22" borderId="6" xfId="0" applyFont="1" applyFill="1" applyBorder="1" applyAlignment="1" applyProtection="1">
      <alignment horizontal="center" vertical="center"/>
    </xf>
    <xf numFmtId="0" fontId="0" fillId="0" borderId="0" xfId="0" applyFill="1"/>
    <xf numFmtId="0" fontId="0" fillId="0" borderId="13" xfId="0" applyBorder="1"/>
    <xf numFmtId="0" fontId="0" fillId="0" borderId="16" xfId="0" applyBorder="1"/>
    <xf numFmtId="0" fontId="6" fillId="0" borderId="13" xfId="0" applyFont="1" applyBorder="1"/>
    <xf numFmtId="0" fontId="6" fillId="23" borderId="13" xfId="0" applyFont="1" applyFill="1" applyBorder="1"/>
    <xf numFmtId="0" fontId="6" fillId="0" borderId="13" xfId="0" applyFont="1" applyFill="1" applyBorder="1"/>
    <xf numFmtId="0" fontId="44" fillId="0" borderId="13" xfId="0" applyFont="1" applyBorder="1" applyAlignment="1"/>
    <xf numFmtId="0" fontId="0" fillId="13" borderId="4" xfId="0" applyFill="1" applyBorder="1" applyAlignment="1">
      <alignment horizontal="center"/>
    </xf>
    <xf numFmtId="2" fontId="5" fillId="0" borderId="5" xfId="0" applyNumberFormat="1" applyFont="1" applyFill="1" applyBorder="1" applyAlignment="1">
      <alignment vertical="center"/>
    </xf>
    <xf numFmtId="2" fontId="5" fillId="0" borderId="0" xfId="0" applyNumberFormat="1" applyFont="1" applyFill="1" applyBorder="1" applyAlignment="1">
      <alignment vertical="center"/>
    </xf>
    <xf numFmtId="2" fontId="5" fillId="0" borderId="17" xfId="0" applyNumberFormat="1" applyFont="1" applyFill="1" applyBorder="1" applyAlignment="1">
      <alignment vertical="center"/>
    </xf>
    <xf numFmtId="2" fontId="5" fillId="0" borderId="4" xfId="0" applyNumberFormat="1" applyFont="1" applyFill="1" applyBorder="1" applyAlignment="1">
      <alignment vertical="center" wrapText="1"/>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19" borderId="6" xfId="0" applyFont="1" applyFill="1" applyBorder="1" applyAlignment="1" applyProtection="1">
      <alignment horizontal="center" vertical="center" wrapText="1"/>
    </xf>
    <xf numFmtId="0" fontId="30"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0" fillId="0" borderId="4" xfId="0" applyFont="1" applyBorder="1" applyAlignment="1">
      <alignment vertical="center"/>
    </xf>
    <xf numFmtId="0" fontId="4" fillId="19" borderId="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protection locked="0"/>
    </xf>
    <xf numFmtId="0" fontId="4" fillId="19" borderId="6" xfId="0" applyFont="1" applyFill="1" applyBorder="1" applyAlignment="1" applyProtection="1">
      <alignment horizontal="center" vertical="center"/>
    </xf>
    <xf numFmtId="0" fontId="4" fillId="0" borderId="5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5" fillId="4" borderId="0" xfId="0" applyFont="1" applyFill="1" applyBorder="1" applyAlignment="1">
      <alignment horizontal="center"/>
    </xf>
    <xf numFmtId="0" fontId="46" fillId="0" borderId="0" xfId="0" applyFont="1" applyAlignment="1">
      <alignment horizontal="center" vertical="center" readingOrder="1"/>
    </xf>
    <xf numFmtId="0" fontId="47" fillId="0" borderId="0" xfId="0" applyFont="1" applyAlignment="1">
      <alignment horizontal="left" vertical="center" readingOrder="1"/>
    </xf>
    <xf numFmtId="0" fontId="43" fillId="0" borderId="0" xfId="0" applyFont="1" applyFill="1" applyBorder="1"/>
    <xf numFmtId="0" fontId="48" fillId="0" borderId="0" xfId="0" applyFont="1" applyFill="1" applyAlignment="1">
      <alignment horizontal="center"/>
    </xf>
    <xf numFmtId="0" fontId="47" fillId="0" borderId="0" xfId="0" applyFont="1" applyFill="1" applyBorder="1" applyAlignment="1">
      <alignment horizontal="left" vertical="center" readingOrder="1"/>
    </xf>
    <xf numFmtId="0" fontId="49" fillId="0" borderId="0" xfId="0" applyFont="1" applyAlignment="1">
      <alignment horizontal="left" vertical="center" readingOrder="1"/>
    </xf>
    <xf numFmtId="0" fontId="50" fillId="0" borderId="0" xfId="0" applyFont="1" applyAlignment="1">
      <alignment horizontal="left" vertical="center" readingOrder="1"/>
    </xf>
    <xf numFmtId="0" fontId="47" fillId="0" borderId="0" xfId="0" applyFont="1" applyAlignment="1">
      <alignment horizontal="justify" vertical="center" readingOrder="1"/>
    </xf>
    <xf numFmtId="0" fontId="43" fillId="0" borderId="0" xfId="0" applyFont="1"/>
    <xf numFmtId="0" fontId="47" fillId="0" borderId="0" xfId="0" applyFont="1" applyFill="1" applyBorder="1" applyAlignment="1">
      <alignment horizontal="justify" vertical="center" readingOrder="1"/>
    </xf>
    <xf numFmtId="0" fontId="47" fillId="0" borderId="0" xfId="0" applyFont="1"/>
    <xf numFmtId="0" fontId="47" fillId="0" borderId="0" xfId="0" applyFont="1" applyAlignment="1">
      <alignment horizontal="left" vertical="center" wrapText="1" readingOrder="1"/>
    </xf>
    <xf numFmtId="0" fontId="1" fillId="0" borderId="0" xfId="0" applyFont="1" applyFill="1" applyBorder="1"/>
    <xf numFmtId="0" fontId="30" fillId="0" borderId="54" xfId="0" applyFont="1" applyBorder="1" applyAlignment="1">
      <alignment horizontal="center" vertical="center"/>
    </xf>
    <xf numFmtId="43" fontId="4" fillId="0" borderId="55" xfId="1"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1" fillId="0" borderId="0" xfId="0" applyFont="1"/>
    <xf numFmtId="0" fontId="57" fillId="5" borderId="4" xfId="0" applyFont="1" applyFill="1" applyBorder="1" applyAlignment="1">
      <alignment horizontal="center"/>
    </xf>
    <xf numFmtId="166" fontId="57" fillId="5" borderId="4" xfId="5" applyNumberFormat="1" applyFont="1" applyFill="1" applyBorder="1" applyAlignment="1">
      <alignment horizontal="center"/>
    </xf>
    <xf numFmtId="166" fontId="57" fillId="0" borderId="0" xfId="5" applyNumberFormat="1" applyFont="1"/>
    <xf numFmtId="0" fontId="57" fillId="6" borderId="6" xfId="0" applyFont="1" applyFill="1" applyBorder="1" applyAlignment="1">
      <alignment horizontal="left"/>
    </xf>
    <xf numFmtId="0" fontId="57" fillId="6" borderId="7" xfId="0" applyFont="1" applyFill="1" applyBorder="1" applyAlignment="1">
      <alignment horizontal="center"/>
    </xf>
    <xf numFmtId="0" fontId="57" fillId="6" borderId="7" xfId="0" applyFont="1" applyFill="1" applyBorder="1"/>
    <xf numFmtId="166" fontId="57" fillId="6" borderId="8" xfId="5" applyNumberFormat="1" applyFont="1" applyFill="1" applyBorder="1"/>
    <xf numFmtId="166" fontId="58" fillId="0" borderId="12" xfId="5" applyNumberFormat="1" applyFont="1" applyBorder="1"/>
    <xf numFmtId="0" fontId="58" fillId="7" borderId="14" xfId="0" applyFont="1" applyFill="1" applyBorder="1" applyAlignment="1">
      <alignment horizontal="left"/>
    </xf>
    <xf numFmtId="0" fontId="58" fillId="0" borderId="0" xfId="0" applyFont="1" applyBorder="1" applyAlignment="1">
      <alignment horizontal="center"/>
    </xf>
    <xf numFmtId="0" fontId="58" fillId="7" borderId="0" xfId="0" applyFont="1" applyFill="1" applyBorder="1"/>
    <xf numFmtId="166" fontId="58" fillId="0" borderId="0" xfId="5" applyNumberFormat="1" applyFont="1" applyBorder="1"/>
    <xf numFmtId="166" fontId="58" fillId="0" borderId="15" xfId="5" applyNumberFormat="1" applyFont="1" applyBorder="1"/>
    <xf numFmtId="0" fontId="58" fillId="0" borderId="14" xfId="0" applyFont="1" applyBorder="1" applyAlignment="1">
      <alignment horizontal="left"/>
    </xf>
    <xf numFmtId="0" fontId="58" fillId="0" borderId="0" xfId="0" applyFont="1" applyBorder="1"/>
    <xf numFmtId="166" fontId="59" fillId="0" borderId="0" xfId="5" applyNumberFormat="1" applyFont="1" applyBorder="1"/>
    <xf numFmtId="166" fontId="59" fillId="0" borderId="15" xfId="5" applyNumberFormat="1" applyFont="1" applyBorder="1"/>
    <xf numFmtId="0" fontId="58" fillId="0" borderId="0" xfId="0" applyFont="1" applyFill="1" applyBorder="1"/>
    <xf numFmtId="0" fontId="57" fillId="8" borderId="6" xfId="0" applyFont="1" applyFill="1" applyBorder="1" applyAlignment="1">
      <alignment horizontal="left"/>
    </xf>
    <xf numFmtId="0" fontId="57" fillId="8" borderId="7" xfId="0" applyFont="1" applyFill="1" applyBorder="1" applyAlignment="1">
      <alignment horizontal="center"/>
    </xf>
    <xf numFmtId="0" fontId="57" fillId="8" borderId="7" xfId="0" applyFont="1" applyFill="1" applyBorder="1"/>
    <xf numFmtId="166" fontId="58" fillId="8" borderId="4" xfId="5" applyNumberFormat="1" applyFont="1" applyFill="1" applyBorder="1"/>
    <xf numFmtId="166" fontId="57" fillId="8" borderId="8" xfId="5" applyNumberFormat="1" applyFont="1" applyFill="1" applyBorder="1"/>
    <xf numFmtId="0" fontId="58" fillId="0" borderId="14" xfId="0" applyFont="1" applyFill="1" applyBorder="1" applyAlignment="1">
      <alignment horizontal="left"/>
    </xf>
    <xf numFmtId="0" fontId="58" fillId="0" borderId="0" xfId="0" applyFont="1" applyFill="1" applyBorder="1" applyAlignment="1">
      <alignment horizontal="center"/>
    </xf>
    <xf numFmtId="166" fontId="58" fillId="0" borderId="0" xfId="5" applyNumberFormat="1" applyFont="1"/>
    <xf numFmtId="0" fontId="58" fillId="0" borderId="14" xfId="0" applyFont="1" applyBorder="1"/>
    <xf numFmtId="166" fontId="60" fillId="8" borderId="8" xfId="5" applyNumberFormat="1" applyFont="1" applyFill="1" applyBorder="1"/>
    <xf numFmtId="0" fontId="58" fillId="0" borderId="10" xfId="0" applyFont="1" applyBorder="1" applyAlignment="1">
      <alignment horizontal="left"/>
    </xf>
    <xf numFmtId="0" fontId="58" fillId="0" borderId="11" xfId="0" applyFont="1" applyBorder="1" applyAlignment="1">
      <alignment horizontal="center"/>
    </xf>
    <xf numFmtId="0" fontId="58" fillId="0" borderId="11" xfId="0" applyFont="1" applyBorder="1"/>
    <xf numFmtId="166" fontId="58" fillId="0" borderId="11" xfId="5" applyNumberFormat="1" applyFont="1" applyBorder="1"/>
    <xf numFmtId="166" fontId="59" fillId="0" borderId="12" xfId="5" applyNumberFormat="1" applyFont="1" applyFill="1" applyBorder="1"/>
    <xf numFmtId="166" fontId="59" fillId="0" borderId="15" xfId="5" applyNumberFormat="1" applyFont="1" applyFill="1" applyBorder="1"/>
    <xf numFmtId="0" fontId="58" fillId="0" borderId="18" xfId="0" applyFont="1" applyBorder="1" applyAlignment="1">
      <alignment horizontal="left"/>
    </xf>
    <xf numFmtId="0" fontId="58" fillId="0" borderId="5" xfId="0" applyFont="1" applyBorder="1" applyAlignment="1">
      <alignment horizontal="center"/>
    </xf>
    <xf numFmtId="0" fontId="58" fillId="0" borderId="5" xfId="0" applyFont="1" applyFill="1" applyBorder="1"/>
    <xf numFmtId="166" fontId="58" fillId="0" borderId="5" xfId="5" applyNumberFormat="1" applyFont="1" applyBorder="1"/>
    <xf numFmtId="166" fontId="58" fillId="0" borderId="17" xfId="5" applyNumberFormat="1" applyFont="1" applyBorder="1"/>
    <xf numFmtId="0" fontId="57" fillId="8" borderId="6" xfId="0" applyFont="1" applyFill="1" applyBorder="1" applyAlignment="1">
      <alignment horizontal="center"/>
    </xf>
    <xf numFmtId="166" fontId="57" fillId="0" borderId="15" xfId="5" applyNumberFormat="1" applyFont="1" applyFill="1" applyBorder="1"/>
    <xf numFmtId="0" fontId="58" fillId="0" borderId="5" xfId="0" applyFont="1" applyBorder="1"/>
    <xf numFmtId="0" fontId="60" fillId="0" borderId="14" xfId="0" applyFont="1" applyFill="1" applyBorder="1" applyAlignment="1">
      <alignment horizontal="left"/>
    </xf>
    <xf numFmtId="0" fontId="60" fillId="0" borderId="0" xfId="0" applyFont="1" applyFill="1" applyBorder="1" applyAlignment="1">
      <alignment horizontal="center"/>
    </xf>
    <xf numFmtId="0" fontId="60" fillId="0" borderId="0" xfId="0" applyFont="1" applyFill="1" applyBorder="1"/>
    <xf numFmtId="166" fontId="58" fillId="0" borderId="0" xfId="5" applyNumberFormat="1" applyFont="1" applyFill="1" applyBorder="1"/>
    <xf numFmtId="166" fontId="60" fillId="0" borderId="15" xfId="5" applyNumberFormat="1" applyFont="1" applyFill="1" applyBorder="1"/>
    <xf numFmtId="0" fontId="60" fillId="0" borderId="10" xfId="0" applyFont="1" applyFill="1" applyBorder="1" applyAlignment="1">
      <alignment horizontal="left"/>
    </xf>
    <xf numFmtId="0" fontId="58" fillId="0" borderId="11" xfId="0" applyFont="1" applyFill="1" applyBorder="1" applyAlignment="1">
      <alignment horizontal="center"/>
    </xf>
    <xf numFmtId="0" fontId="58" fillId="0" borderId="11" xfId="2" applyFont="1" applyBorder="1"/>
    <xf numFmtId="166" fontId="58" fillId="0" borderId="11" xfId="5" applyNumberFormat="1" applyFont="1" applyFill="1" applyBorder="1"/>
    <xf numFmtId="0" fontId="58" fillId="0" borderId="0" xfId="2" applyFont="1" applyBorder="1"/>
    <xf numFmtId="0" fontId="58" fillId="0" borderId="18" xfId="0" applyFont="1" applyBorder="1"/>
    <xf numFmtId="0" fontId="57" fillId="26" borderId="18" xfId="0" applyFont="1" applyFill="1" applyBorder="1"/>
    <xf numFmtId="166" fontId="58" fillId="26" borderId="17" xfId="5" applyNumberFormat="1" applyFont="1" applyFill="1" applyBorder="1"/>
    <xf numFmtId="166" fontId="57" fillId="26" borderId="16" xfId="5" applyNumberFormat="1" applyFont="1" applyFill="1" applyBorder="1"/>
    <xf numFmtId="0" fontId="58" fillId="26" borderId="18" xfId="0" applyFont="1" applyFill="1" applyBorder="1" applyAlignment="1">
      <alignment horizontal="left"/>
    </xf>
    <xf numFmtId="0" fontId="58" fillId="26" borderId="5" xfId="0" applyFont="1" applyFill="1" applyBorder="1"/>
    <xf numFmtId="0" fontId="57" fillId="0" borderId="14" xfId="0" applyFont="1" applyFill="1" applyBorder="1" applyAlignment="1">
      <alignment horizontal="left"/>
    </xf>
    <xf numFmtId="166" fontId="57" fillId="0" borderId="0" xfId="5" applyNumberFormat="1" applyFont="1" applyFill="1" applyBorder="1"/>
    <xf numFmtId="0" fontId="60" fillId="0" borderId="14" xfId="0" applyFont="1" applyBorder="1" applyAlignment="1">
      <alignment horizontal="left"/>
    </xf>
    <xf numFmtId="0" fontId="58" fillId="0" borderId="0" xfId="0" applyFont="1" applyBorder="1" applyAlignment="1"/>
    <xf numFmtId="166" fontId="61" fillId="0" borderId="15" xfId="5" applyNumberFormat="1" applyFont="1" applyBorder="1"/>
    <xf numFmtId="0" fontId="62" fillId="0" borderId="14" xfId="0" applyFont="1" applyBorder="1" applyAlignment="1">
      <alignment horizontal="left"/>
    </xf>
    <xf numFmtId="166" fontId="59" fillId="0" borderId="62" xfId="5" applyNumberFormat="1" applyFont="1" applyBorder="1"/>
    <xf numFmtId="166" fontId="58" fillId="0" borderId="15" xfId="5" applyNumberFormat="1" applyFont="1" applyFill="1" applyBorder="1"/>
    <xf numFmtId="166" fontId="60" fillId="0" borderId="0" xfId="5" applyNumberFormat="1" applyFont="1" applyFill="1" applyBorder="1"/>
    <xf numFmtId="0" fontId="58" fillId="0" borderId="0" xfId="0" applyFont="1" applyBorder="1" applyAlignment="1">
      <alignment wrapText="1"/>
    </xf>
    <xf numFmtId="166" fontId="57" fillId="0" borderId="0" xfId="5" applyNumberFormat="1" applyFont="1" applyBorder="1"/>
    <xf numFmtId="0" fontId="58" fillId="0" borderId="0" xfId="0" applyFont="1"/>
    <xf numFmtId="0" fontId="58" fillId="0" borderId="0" xfId="0" applyFont="1" applyFill="1"/>
    <xf numFmtId="0" fontId="57" fillId="0" borderId="0" xfId="0" applyFont="1" applyFill="1" applyBorder="1"/>
    <xf numFmtId="166" fontId="57" fillId="0" borderId="0" xfId="5" applyNumberFormat="1" applyFont="1" applyFill="1"/>
    <xf numFmtId="0" fontId="58" fillId="6" borderId="10" xfId="0" applyFont="1" applyFill="1" applyBorder="1" applyAlignment="1">
      <alignment horizontal="left"/>
    </xf>
    <xf numFmtId="0" fontId="58" fillId="6" borderId="11" xfId="0" applyFont="1" applyFill="1" applyBorder="1" applyAlignment="1">
      <alignment horizontal="center"/>
    </xf>
    <xf numFmtId="0" fontId="58" fillId="6" borderId="11" xfId="0" applyFont="1" applyFill="1" applyBorder="1"/>
    <xf numFmtId="166" fontId="58" fillId="6" borderId="11" xfId="5" applyNumberFormat="1" applyFont="1" applyFill="1" applyBorder="1"/>
    <xf numFmtId="0" fontId="57" fillId="9" borderId="18" xfId="0" applyFont="1" applyFill="1" applyBorder="1" applyAlignment="1">
      <alignment horizontal="left"/>
    </xf>
    <xf numFmtId="0" fontId="57" fillId="9" borderId="5" xfId="0" applyFont="1" applyFill="1" applyBorder="1" applyAlignment="1">
      <alignment horizontal="center"/>
    </xf>
    <xf numFmtId="0" fontId="57" fillId="9" borderId="5" xfId="0" applyFont="1" applyFill="1" applyBorder="1"/>
    <xf numFmtId="166" fontId="57" fillId="9" borderId="5" xfId="5" applyNumberFormat="1" applyFont="1" applyFill="1" applyBorder="1"/>
    <xf numFmtId="166" fontId="57" fillId="9" borderId="17" xfId="5" applyNumberFormat="1" applyFont="1" applyFill="1" applyBorder="1"/>
    <xf numFmtId="166" fontId="57" fillId="8" borderId="7" xfId="5" applyNumberFormat="1" applyFont="1" applyFill="1" applyBorder="1"/>
    <xf numFmtId="0" fontId="57" fillId="9" borderId="14" xfId="0" applyFont="1" applyFill="1" applyBorder="1" applyAlignment="1">
      <alignment horizontal="left"/>
    </xf>
    <xf numFmtId="0" fontId="57" fillId="9" borderId="0" xfId="0" applyFont="1" applyFill="1" applyBorder="1" applyAlignment="1">
      <alignment horizontal="center"/>
    </xf>
    <xf numFmtId="0" fontId="57" fillId="9" borderId="0" xfId="0" applyFont="1" applyFill="1" applyBorder="1"/>
    <xf numFmtId="166" fontId="57" fillId="9" borderId="0" xfId="5" applyNumberFormat="1" applyFont="1" applyFill="1" applyBorder="1"/>
    <xf numFmtId="166" fontId="57" fillId="9" borderId="15" xfId="5" applyNumberFormat="1" applyFont="1" applyFill="1" applyBorder="1"/>
    <xf numFmtId="0" fontId="57" fillId="26" borderId="6" xfId="0" applyFont="1" applyFill="1" applyBorder="1" applyAlignment="1">
      <alignment horizontal="center"/>
    </xf>
    <xf numFmtId="0" fontId="57" fillId="26" borderId="4" xfId="0" applyFont="1" applyFill="1" applyBorder="1"/>
    <xf numFmtId="0" fontId="58" fillId="26" borderId="4" xfId="0" applyFont="1" applyFill="1" applyBorder="1"/>
    <xf numFmtId="166" fontId="57" fillId="26" borderId="4" xfId="5" applyNumberFormat="1" applyFont="1" applyFill="1" applyBorder="1"/>
    <xf numFmtId="0" fontId="57" fillId="5" borderId="6" xfId="0" applyFont="1" applyFill="1" applyBorder="1"/>
    <xf numFmtId="0" fontId="57" fillId="5" borderId="4" xfId="0" applyFont="1" applyFill="1" applyBorder="1"/>
    <xf numFmtId="166" fontId="57" fillId="5" borderId="7" xfId="5" applyNumberFormat="1" applyFont="1" applyFill="1" applyBorder="1"/>
    <xf numFmtId="166" fontId="57" fillId="5" borderId="8" xfId="5" applyNumberFormat="1" applyFont="1" applyFill="1" applyBorder="1"/>
    <xf numFmtId="0" fontId="58" fillId="27" borderId="0" xfId="0" applyFont="1" applyFill="1"/>
    <xf numFmtId="166" fontId="58" fillId="27" borderId="0" xfId="5" applyNumberFormat="1" applyFont="1" applyFill="1"/>
    <xf numFmtId="166" fontId="57" fillId="27" borderId="0" xfId="5" applyNumberFormat="1" applyFont="1" applyFill="1"/>
    <xf numFmtId="166" fontId="57" fillId="0" borderId="12" xfId="5" applyNumberFormat="1" applyFont="1" applyBorder="1"/>
    <xf numFmtId="0" fontId="57" fillId="6" borderId="14" xfId="0" applyFont="1" applyFill="1" applyBorder="1" applyAlignment="1">
      <alignment horizontal="left"/>
    </xf>
    <xf numFmtId="0" fontId="57" fillId="6" borderId="0" xfId="0" applyFont="1" applyFill="1" applyBorder="1"/>
    <xf numFmtId="166" fontId="57" fillId="6" borderId="13" xfId="5" applyNumberFormat="1" applyFont="1" applyFill="1" applyBorder="1"/>
    <xf numFmtId="166" fontId="57" fillId="10" borderId="4" xfId="5" applyNumberFormat="1" applyFont="1" applyFill="1" applyBorder="1"/>
    <xf numFmtId="0" fontId="58" fillId="9" borderId="14" xfId="0" applyFont="1" applyFill="1" applyBorder="1" applyAlignment="1">
      <alignment horizontal="left"/>
    </xf>
    <xf numFmtId="0" fontId="58" fillId="9" borderId="0" xfId="0" applyFont="1" applyFill="1" applyBorder="1"/>
    <xf numFmtId="166" fontId="58" fillId="9" borderId="13" xfId="5" applyNumberFormat="1" applyFont="1" applyFill="1" applyBorder="1"/>
    <xf numFmtId="166" fontId="57" fillId="9" borderId="4" xfId="5" applyNumberFormat="1" applyFont="1" applyFill="1" applyBorder="1"/>
    <xf numFmtId="166" fontId="58" fillId="0" borderId="13" xfId="5" applyNumberFormat="1" applyFont="1" applyBorder="1"/>
    <xf numFmtId="166" fontId="57" fillId="0" borderId="15" xfId="5" applyNumberFormat="1" applyFont="1" applyBorder="1"/>
    <xf numFmtId="0" fontId="63" fillId="0" borderId="0" xfId="0" applyFont="1"/>
    <xf numFmtId="0" fontId="57" fillId="5" borderId="6" xfId="0" applyFont="1" applyFill="1" applyBorder="1" applyAlignment="1">
      <alignment horizontal="center"/>
    </xf>
    <xf numFmtId="0" fontId="57" fillId="6" borderId="8" xfId="0" applyFont="1" applyFill="1" applyBorder="1"/>
    <xf numFmtId="166" fontId="57" fillId="6" borderId="4" xfId="5" applyNumberFormat="1" applyFont="1" applyFill="1" applyBorder="1" applyAlignment="1">
      <alignment horizontal="center"/>
    </xf>
    <xf numFmtId="166" fontId="57" fillId="10" borderId="8" xfId="5" applyNumberFormat="1" applyFont="1" applyFill="1" applyBorder="1"/>
    <xf numFmtId="166" fontId="58" fillId="9" borderId="9" xfId="5" applyNumberFormat="1" applyFont="1" applyFill="1" applyBorder="1" applyAlignment="1">
      <alignment horizontal="center"/>
    </xf>
    <xf numFmtId="166" fontId="57" fillId="9" borderId="8" xfId="5" applyNumberFormat="1" applyFont="1" applyFill="1" applyBorder="1"/>
    <xf numFmtId="0" fontId="58" fillId="0" borderId="14" xfId="0" applyFont="1" applyBorder="1" applyAlignment="1">
      <alignment wrapText="1"/>
    </xf>
    <xf numFmtId="166" fontId="57" fillId="9" borderId="13" xfId="5" applyNumberFormat="1" applyFont="1" applyFill="1" applyBorder="1"/>
    <xf numFmtId="166" fontId="58" fillId="0" borderId="16" xfId="5" applyNumberFormat="1" applyFont="1" applyBorder="1"/>
    <xf numFmtId="166" fontId="57" fillId="6" borderId="0" xfId="5" applyNumberFormat="1" applyFont="1" applyFill="1" applyBorder="1"/>
    <xf numFmtId="166" fontId="58" fillId="9" borderId="0" xfId="5" applyNumberFormat="1" applyFont="1" applyFill="1" applyBorder="1"/>
    <xf numFmtId="0" fontId="57" fillId="0" borderId="10" xfId="0" applyFont="1" applyFill="1" applyBorder="1" applyAlignment="1">
      <alignment horizontal="left"/>
    </xf>
    <xf numFmtId="0" fontId="57" fillId="0" borderId="11" xfId="0" applyFont="1" applyFill="1" applyBorder="1"/>
    <xf numFmtId="166" fontId="57" fillId="0" borderId="11" xfId="5" applyNumberFormat="1" applyFont="1" applyFill="1" applyBorder="1"/>
    <xf numFmtId="166" fontId="58" fillId="0" borderId="12" xfId="5" applyNumberFormat="1" applyFont="1" applyFill="1" applyBorder="1"/>
    <xf numFmtId="0" fontId="57" fillId="0" borderId="18" xfId="0" applyFont="1" applyFill="1" applyBorder="1" applyAlignment="1">
      <alignment horizontal="left"/>
    </xf>
    <xf numFmtId="0" fontId="57" fillId="0" borderId="5" xfId="0" applyFont="1" applyFill="1" applyBorder="1"/>
    <xf numFmtId="166" fontId="57" fillId="0" borderId="5" xfId="5" applyNumberFormat="1" applyFont="1" applyFill="1" applyBorder="1"/>
    <xf numFmtId="166" fontId="58" fillId="0" borderId="17" xfId="5" applyNumberFormat="1" applyFont="1" applyFill="1" applyBorder="1"/>
    <xf numFmtId="0" fontId="58" fillId="7" borderId="6" xfId="0" applyFont="1" applyFill="1" applyBorder="1"/>
    <xf numFmtId="0" fontId="57" fillId="7" borderId="7" xfId="0" applyFont="1" applyFill="1" applyBorder="1"/>
    <xf numFmtId="166" fontId="64" fillId="7" borderId="4" xfId="5" applyNumberFormat="1" applyFont="1" applyFill="1" applyBorder="1"/>
    <xf numFmtId="166" fontId="57" fillId="7" borderId="8" xfId="5" applyNumberFormat="1" applyFont="1" applyFill="1" applyBorder="1"/>
    <xf numFmtId="0" fontId="57" fillId="0" borderId="4" xfId="0" applyFont="1" applyBorder="1"/>
    <xf numFmtId="0" fontId="1" fillId="0" borderId="0" xfId="0" applyFont="1" applyAlignment="1"/>
    <xf numFmtId="0" fontId="54" fillId="7" borderId="1" xfId="0" applyFont="1" applyFill="1" applyBorder="1" applyAlignment="1">
      <alignment horizontal="center" vertical="center"/>
    </xf>
    <xf numFmtId="0" fontId="54" fillId="0" borderId="9" xfId="0" applyFont="1" applyBorder="1" applyAlignment="1">
      <alignment horizontal="center"/>
    </xf>
    <xf numFmtId="0" fontId="1" fillId="0" borderId="1" xfId="0" applyFont="1" applyBorder="1" applyAlignment="1"/>
    <xf numFmtId="0" fontId="1" fillId="0" borderId="1" xfId="0" applyFont="1" applyBorder="1"/>
    <xf numFmtId="166" fontId="1" fillId="0" borderId="1" xfId="5" applyNumberFormat="1" applyFont="1" applyBorder="1"/>
    <xf numFmtId="0" fontId="9" fillId="0" borderId="23" xfId="0" applyFont="1" applyBorder="1" applyAlignment="1"/>
    <xf numFmtId="0" fontId="1" fillId="0" borderId="24" xfId="0" applyFont="1" applyBorder="1"/>
    <xf numFmtId="0" fontId="1" fillId="0" borderId="25" xfId="0" applyFont="1" applyBorder="1"/>
    <xf numFmtId="167" fontId="55" fillId="7" borderId="1" xfId="0" applyNumberFormat="1" applyFont="1" applyFill="1" applyBorder="1" applyAlignment="1">
      <alignment horizontal="center"/>
    </xf>
    <xf numFmtId="167" fontId="54" fillId="0" borderId="0" xfId="0" applyNumberFormat="1" applyFont="1" applyFill="1" applyAlignment="1">
      <alignment horizontal="center"/>
    </xf>
    <xf numFmtId="0" fontId="1" fillId="0" borderId="1" xfId="0" applyFont="1" applyFill="1" applyBorder="1"/>
    <xf numFmtId="166" fontId="1" fillId="0" borderId="1" xfId="5" applyNumberFormat="1" applyFont="1" applyFill="1" applyBorder="1"/>
    <xf numFmtId="166" fontId="54" fillId="0" borderId="1" xfId="5" applyNumberFormat="1" applyFont="1" applyFill="1" applyBorder="1" applyAlignment="1">
      <alignment horizontal="center"/>
    </xf>
    <xf numFmtId="0" fontId="9" fillId="0" borderId="23" xfId="0" applyFont="1" applyFill="1" applyBorder="1" applyAlignment="1"/>
    <xf numFmtId="0" fontId="9" fillId="0" borderId="24" xfId="0" applyFont="1" applyFill="1" applyBorder="1"/>
    <xf numFmtId="0" fontId="9" fillId="0" borderId="25" xfId="0" applyFont="1" applyFill="1" applyBorder="1"/>
    <xf numFmtId="0" fontId="9" fillId="0" borderId="0" xfId="0" applyFont="1" applyFill="1" applyBorder="1" applyAlignment="1"/>
    <xf numFmtId="0" fontId="9" fillId="0" borderId="0" xfId="0" applyFont="1" applyFill="1" applyBorder="1"/>
    <xf numFmtId="0" fontId="54" fillId="0" borderId="13" xfId="0" applyFont="1" applyBorder="1" applyAlignment="1">
      <alignment horizontal="center"/>
    </xf>
    <xf numFmtId="0" fontId="1" fillId="0" borderId="23" xfId="0" applyFont="1" applyFill="1" applyBorder="1" applyAlignment="1"/>
    <xf numFmtId="0" fontId="1" fillId="0" borderId="1" xfId="0" applyFont="1" applyFill="1" applyBorder="1" applyAlignment="1"/>
    <xf numFmtId="0" fontId="1" fillId="0" borderId="1" xfId="0" applyFont="1" applyFill="1" applyBorder="1" applyAlignment="1">
      <alignment wrapText="1"/>
    </xf>
    <xf numFmtId="166" fontId="1" fillId="0" borderId="1" xfId="5" applyNumberFormat="1" applyFont="1" applyFill="1" applyBorder="1" applyAlignment="1">
      <alignment wrapText="1"/>
    </xf>
    <xf numFmtId="166" fontId="54" fillId="0" borderId="1" xfId="5" applyNumberFormat="1" applyFont="1" applyFill="1" applyBorder="1" applyAlignment="1">
      <alignment horizontal="center" wrapText="1"/>
    </xf>
    <xf numFmtId="167" fontId="55" fillId="7" borderId="0" xfId="0" applyNumberFormat="1" applyFont="1" applyFill="1" applyAlignment="1">
      <alignment horizontal="center"/>
    </xf>
    <xf numFmtId="0" fontId="1" fillId="0" borderId="0" xfId="0" applyFont="1" applyFill="1" applyAlignment="1"/>
    <xf numFmtId="0" fontId="1" fillId="0" borderId="0" xfId="0" applyFont="1" applyFill="1"/>
    <xf numFmtId="0" fontId="54" fillId="0" borderId="4" xfId="0" applyFont="1" applyBorder="1" applyAlignment="1">
      <alignment horizontal="center"/>
    </xf>
    <xf numFmtId="168" fontId="1" fillId="0" borderId="1" xfId="5" applyNumberFormat="1" applyFont="1" applyBorder="1"/>
    <xf numFmtId="0" fontId="9" fillId="0" borderId="1" xfId="0" applyFont="1" applyFill="1" applyBorder="1" applyAlignment="1"/>
    <xf numFmtId="167" fontId="54" fillId="7" borderId="1" xfId="0" applyNumberFormat="1" applyFont="1" applyFill="1" applyBorder="1" applyAlignment="1">
      <alignment horizontal="center"/>
    </xf>
    <xf numFmtId="0" fontId="9" fillId="7" borderId="23" xfId="0" applyFont="1" applyFill="1" applyBorder="1" applyAlignment="1"/>
    <xf numFmtId="0" fontId="9" fillId="7" borderId="1" xfId="0" applyFont="1" applyFill="1" applyBorder="1"/>
    <xf numFmtId="0" fontId="9" fillId="7" borderId="24" xfId="0" applyFont="1" applyFill="1" applyBorder="1"/>
    <xf numFmtId="0" fontId="9" fillId="0" borderId="1" xfId="0" applyFont="1" applyBorder="1" applyAlignment="1"/>
    <xf numFmtId="0" fontId="9" fillId="0" borderId="1" xfId="0" applyFont="1" applyBorder="1"/>
    <xf numFmtId="0" fontId="1" fillId="0" borderId="23" xfId="0" applyFont="1" applyBorder="1"/>
    <xf numFmtId="167" fontId="1" fillId="0" borderId="25" xfId="0" applyNumberFormat="1" applyFont="1" applyBorder="1"/>
    <xf numFmtId="0" fontId="9" fillId="0" borderId="27" xfId="0" applyFont="1" applyBorder="1"/>
    <xf numFmtId="0" fontId="1" fillId="0" borderId="63" xfId="0" applyFont="1" applyBorder="1"/>
    <xf numFmtId="0" fontId="1" fillId="0" borderId="0" xfId="0" applyFont="1" applyBorder="1"/>
    <xf numFmtId="167" fontId="1" fillId="0" borderId="28" xfId="0" applyNumberFormat="1" applyFont="1" applyBorder="1"/>
    <xf numFmtId="0" fontId="9" fillId="0" borderId="29" xfId="0" applyFont="1" applyBorder="1"/>
    <xf numFmtId="0" fontId="1" fillId="0" borderId="64" xfId="0" applyFont="1" applyBorder="1"/>
    <xf numFmtId="0" fontId="1" fillId="0" borderId="3" xfId="0" applyFont="1" applyBorder="1"/>
    <xf numFmtId="167" fontId="1" fillId="0" borderId="30" xfId="0" applyNumberFormat="1" applyFont="1" applyBorder="1"/>
    <xf numFmtId="167" fontId="56" fillId="7" borderId="0" xfId="0" applyNumberFormat="1" applyFont="1" applyFill="1"/>
    <xf numFmtId="166" fontId="17" fillId="0" borderId="0" xfId="0" applyNumberFormat="1" applyFont="1" applyAlignment="1">
      <alignment horizontal="center"/>
    </xf>
    <xf numFmtId="166" fontId="58" fillId="0" borderId="0" xfId="5" applyNumberFormat="1" applyFont="1" applyAlignment="1">
      <alignment horizontal="center"/>
    </xf>
    <xf numFmtId="166" fontId="57" fillId="0" borderId="4" xfId="5" applyNumberFormat="1" applyFont="1" applyBorder="1" applyAlignment="1">
      <alignment horizontal="center"/>
    </xf>
    <xf numFmtId="164" fontId="17" fillId="0" borderId="0" xfId="0" applyNumberFormat="1" applyFont="1" applyFill="1" applyAlignment="1"/>
    <xf numFmtId="0" fontId="0" fillId="13" borderId="32" xfId="0" applyFill="1" applyBorder="1" applyAlignment="1">
      <alignment horizontal="justify" vertical="top" wrapText="1"/>
    </xf>
    <xf numFmtId="0" fontId="0" fillId="13" borderId="1" xfId="0" applyFill="1" applyBorder="1" applyAlignment="1">
      <alignment horizontal="justify" vertical="top" wrapText="1"/>
    </xf>
    <xf numFmtId="0" fontId="16" fillId="0" borderId="0" xfId="0" applyFont="1"/>
    <xf numFmtId="0" fontId="16" fillId="0" borderId="5" xfId="0" applyFont="1" applyBorder="1"/>
    <xf numFmtId="0" fontId="12" fillId="0" borderId="0" xfId="0" applyFont="1"/>
    <xf numFmtId="0" fontId="1" fillId="0" borderId="0" xfId="0" applyFont="1"/>
    <xf numFmtId="0" fontId="16" fillId="0" borderId="11" xfId="0" applyFont="1" applyBorder="1"/>
    <xf numFmtId="0" fontId="23" fillId="0" borderId="0" xfId="0" applyFont="1"/>
    <xf numFmtId="0" fontId="22" fillId="0" borderId="0" xfId="0" applyFont="1"/>
    <xf numFmtId="0" fontId="9" fillId="0" borderId="3" xfId="0" applyFont="1" applyBorder="1" applyAlignment="1">
      <alignment horizontal="center"/>
    </xf>
    <xf numFmtId="0" fontId="16" fillId="0" borderId="24" xfId="0" applyFont="1" applyBorder="1"/>
    <xf numFmtId="0" fontId="12" fillId="0" borderId="38" xfId="0" applyFont="1" applyBorder="1" applyAlignment="1">
      <alignment horizontal="center"/>
    </xf>
    <xf numFmtId="0" fontId="18" fillId="2" borderId="31" xfId="0" applyFont="1" applyFill="1" applyBorder="1" applyAlignment="1">
      <alignment horizontal="left" vertical="center" wrapText="1"/>
    </xf>
    <xf numFmtId="0" fontId="18" fillId="2" borderId="27" xfId="0" applyFont="1" applyFill="1" applyBorder="1" applyAlignment="1">
      <alignment horizontal="left" vertical="center" wrapText="1"/>
    </xf>
    <xf numFmtId="0" fontId="18" fillId="2" borderId="29" xfId="0" applyFont="1" applyFill="1" applyBorder="1" applyAlignment="1">
      <alignment horizontal="left" vertical="center" wrapText="1"/>
    </xf>
    <xf numFmtId="0" fontId="18" fillId="2" borderId="31" xfId="0" applyFont="1" applyFill="1" applyBorder="1" applyAlignment="1">
      <alignment horizontal="left" vertical="top" wrapText="1"/>
    </xf>
    <xf numFmtId="0" fontId="18" fillId="2" borderId="27" xfId="0" applyFont="1" applyFill="1" applyBorder="1" applyAlignment="1">
      <alignment horizontal="left" vertical="top" wrapText="1"/>
    </xf>
    <xf numFmtId="0" fontId="18" fillId="2" borderId="29" xfId="0" applyFont="1" applyFill="1" applyBorder="1" applyAlignment="1">
      <alignment horizontal="left" vertical="top" wrapText="1"/>
    </xf>
    <xf numFmtId="0" fontId="18" fillId="2" borderId="33" xfId="0" applyFont="1" applyFill="1" applyBorder="1" applyAlignment="1">
      <alignment horizontal="left" vertical="center" wrapText="1"/>
    </xf>
    <xf numFmtId="0" fontId="18" fillId="2" borderId="30" xfId="0" applyFont="1" applyFill="1" applyBorder="1" applyAlignment="1">
      <alignment horizontal="left" vertical="center" wrapText="1"/>
    </xf>
    <xf numFmtId="0" fontId="18" fillId="2" borderId="28" xfId="0" applyFont="1" applyFill="1" applyBorder="1" applyAlignment="1">
      <alignment horizontal="left" vertical="center" wrapText="1"/>
    </xf>
    <xf numFmtId="0" fontId="57" fillId="9" borderId="6" xfId="0" applyFont="1" applyFill="1" applyBorder="1" applyAlignment="1">
      <alignment horizontal="center" vertical="center"/>
    </xf>
    <xf numFmtId="0" fontId="57" fillId="9" borderId="7" xfId="0" applyFont="1" applyFill="1" applyBorder="1" applyAlignment="1">
      <alignment horizontal="center" vertical="center"/>
    </xf>
    <xf numFmtId="0" fontId="57" fillId="9" borderId="8" xfId="0" applyFont="1" applyFill="1" applyBorder="1" applyAlignment="1">
      <alignment horizontal="center" vertical="center"/>
    </xf>
    <xf numFmtId="0" fontId="34" fillId="3" borderId="6" xfId="0" applyFont="1" applyFill="1" applyBorder="1" applyAlignment="1">
      <alignment horizontal="center" wrapText="1"/>
    </xf>
    <xf numFmtId="0" fontId="35" fillId="3" borderId="7" xfId="0" applyFont="1" applyFill="1" applyBorder="1" applyAlignment="1">
      <alignment horizontal="center" wrapText="1"/>
    </xf>
    <xf numFmtId="0" fontId="35" fillId="3" borderId="8" xfId="0" applyFont="1" applyFill="1" applyBorder="1" applyAlignment="1">
      <alignment horizontal="center" wrapText="1"/>
    </xf>
    <xf numFmtId="0" fontId="36" fillId="11" borderId="6" xfId="0" applyFont="1" applyFill="1" applyBorder="1" applyAlignment="1">
      <alignment horizontal="center" vertical="center"/>
    </xf>
    <xf numFmtId="0" fontId="36" fillId="11" borderId="7" xfId="0" applyFont="1" applyFill="1" applyBorder="1" applyAlignment="1">
      <alignment horizontal="center" vertical="center"/>
    </xf>
    <xf numFmtId="0" fontId="36" fillId="11" borderId="8" xfId="0" applyFont="1" applyFill="1" applyBorder="1" applyAlignment="1">
      <alignment horizontal="center" vertical="center"/>
    </xf>
    <xf numFmtId="0" fontId="38" fillId="0" borderId="0" xfId="0" applyFont="1" applyAlignment="1">
      <alignment horizontal="center"/>
    </xf>
    <xf numFmtId="0" fontId="0" fillId="0" borderId="3" xfId="0" applyBorder="1" applyAlignment="1">
      <alignment horizontal="center"/>
    </xf>
    <xf numFmtId="0" fontId="0" fillId="18" borderId="6" xfId="0" applyFill="1" applyBorder="1" applyAlignment="1">
      <alignment horizontal="center" vertical="center"/>
    </xf>
    <xf numFmtId="0" fontId="0" fillId="18" borderId="7" xfId="0" applyFill="1" applyBorder="1" applyAlignment="1">
      <alignment horizontal="center" vertical="center"/>
    </xf>
    <xf numFmtId="0" fontId="0" fillId="18" borderId="8" xfId="0" applyFill="1" applyBorder="1" applyAlignment="1">
      <alignment horizontal="center" vertical="center"/>
    </xf>
    <xf numFmtId="0" fontId="9" fillId="7" borderId="23" xfId="0" applyFont="1" applyFill="1" applyBorder="1" applyAlignment="1">
      <alignment horizontal="center"/>
    </xf>
    <xf numFmtId="0" fontId="9" fillId="7" borderId="24" xfId="0" applyFont="1" applyFill="1" applyBorder="1" applyAlignment="1">
      <alignment horizontal="center"/>
    </xf>
    <xf numFmtId="0" fontId="9" fillId="7" borderId="25" xfId="0" applyFont="1" applyFill="1" applyBorder="1" applyAlignment="1">
      <alignment horizontal="center"/>
    </xf>
    <xf numFmtId="0" fontId="54" fillId="7" borderId="1" xfId="0" applyFont="1" applyFill="1" applyBorder="1" applyAlignment="1">
      <alignment horizontal="center" vertical="distributed" readingOrder="1"/>
    </xf>
    <xf numFmtId="0" fontId="54" fillId="7" borderId="23" xfId="0" applyFont="1" applyFill="1" applyBorder="1" applyAlignment="1">
      <alignment horizontal="center" vertical="distributed" readingOrder="1"/>
    </xf>
    <xf numFmtId="0" fontId="54" fillId="7" borderId="24" xfId="0" applyFont="1" applyFill="1" applyBorder="1" applyAlignment="1">
      <alignment horizontal="center" vertical="distributed" readingOrder="1"/>
    </xf>
    <xf numFmtId="0" fontId="54" fillId="7" borderId="25" xfId="0" applyFont="1" applyFill="1" applyBorder="1" applyAlignment="1">
      <alignment horizontal="center" vertical="distributed" readingOrder="1"/>
    </xf>
    <xf numFmtId="0" fontId="1" fillId="12" borderId="23" xfId="0" applyFont="1" applyFill="1" applyBorder="1" applyAlignment="1">
      <alignment horizontal="center"/>
    </xf>
    <xf numFmtId="0" fontId="1" fillId="12" borderId="24" xfId="0" applyFont="1" applyFill="1" applyBorder="1" applyAlignment="1">
      <alignment horizontal="center"/>
    </xf>
    <xf numFmtId="0" fontId="1" fillId="12" borderId="25" xfId="0" applyFont="1" applyFill="1" applyBorder="1" applyAlignment="1">
      <alignment horizontal="center"/>
    </xf>
    <xf numFmtId="0" fontId="4" fillId="15" borderId="10" xfId="0" applyFont="1" applyFill="1" applyBorder="1" applyAlignment="1" applyProtection="1">
      <alignment horizontal="center" vertical="center" wrapText="1"/>
    </xf>
    <xf numFmtId="0" fontId="4" fillId="15" borderId="14" xfId="0" applyFont="1" applyFill="1" applyBorder="1" applyAlignment="1" applyProtection="1">
      <alignment horizontal="center" vertical="center" wrapText="1"/>
    </xf>
    <xf numFmtId="0" fontId="4" fillId="15" borderId="18" xfId="0" applyFont="1" applyFill="1" applyBorder="1" applyAlignment="1" applyProtection="1">
      <alignment horizontal="center" vertical="center" wrapText="1"/>
    </xf>
    <xf numFmtId="4" fontId="4" fillId="21" borderId="9" xfId="0" applyNumberFormat="1" applyFont="1" applyFill="1" applyBorder="1" applyAlignment="1">
      <alignment horizontal="center" vertical="center" wrapText="1"/>
    </xf>
    <xf numFmtId="4" fontId="4" fillId="21" borderId="13" xfId="0" applyNumberFormat="1" applyFont="1" applyFill="1" applyBorder="1" applyAlignment="1">
      <alignment horizontal="center" vertical="center" wrapText="1"/>
    </xf>
    <xf numFmtId="4" fontId="4" fillId="21" borderId="16" xfId="0" applyNumberFormat="1" applyFont="1" applyFill="1" applyBorder="1" applyAlignment="1">
      <alignment horizontal="center" vertical="center" wrapText="1"/>
    </xf>
    <xf numFmtId="0" fontId="11" fillId="0" borderId="6" xfId="0" applyFont="1" applyFill="1" applyBorder="1" applyAlignment="1" applyProtection="1">
      <alignment horizontal="left" vertical="top" wrapText="1"/>
    </xf>
    <xf numFmtId="0" fontId="11" fillId="0" borderId="7" xfId="0" applyFont="1" applyFill="1" applyBorder="1" applyAlignment="1" applyProtection="1">
      <alignment horizontal="left" vertical="top" wrapText="1"/>
    </xf>
    <xf numFmtId="0" fontId="11" fillId="0" borderId="8" xfId="0" applyFont="1" applyFill="1" applyBorder="1" applyAlignment="1" applyProtection="1">
      <alignment horizontal="left" vertical="top" wrapText="1"/>
    </xf>
    <xf numFmtId="0" fontId="31" fillId="22" borderId="6" xfId="0" applyFont="1" applyFill="1" applyBorder="1" applyAlignment="1">
      <alignment horizontal="center" vertical="center"/>
    </xf>
    <xf numFmtId="0" fontId="31" fillId="22" borderId="8" xfId="0" applyFont="1" applyFill="1" applyBorder="1" applyAlignment="1">
      <alignment horizontal="center" vertical="center"/>
    </xf>
    <xf numFmtId="0" fontId="4" fillId="15" borderId="22" xfId="0" applyFont="1" applyFill="1" applyBorder="1" applyAlignment="1" applyProtection="1">
      <alignment horizontal="center" vertical="center" wrapText="1"/>
    </xf>
    <xf numFmtId="0" fontId="4" fillId="15" borderId="21" xfId="0" applyFont="1" applyFill="1" applyBorder="1" applyAlignment="1" applyProtection="1">
      <alignment horizontal="center" vertical="center" wrapText="1"/>
    </xf>
    <xf numFmtId="0" fontId="4" fillId="15" borderId="44" xfId="0" applyFont="1" applyFill="1" applyBorder="1" applyAlignment="1" applyProtection="1">
      <alignment horizontal="center" vertical="center" wrapText="1"/>
    </xf>
    <xf numFmtId="0" fontId="4" fillId="19" borderId="9" xfId="0" applyFont="1" applyFill="1" applyBorder="1" applyAlignment="1" applyProtection="1">
      <alignment horizontal="center" vertical="center" wrapText="1"/>
    </xf>
    <xf numFmtId="0" fontId="4" fillId="19" borderId="16" xfId="0" applyFont="1" applyFill="1" applyBorder="1" applyAlignment="1" applyProtection="1">
      <alignment horizontal="center" vertical="center" wrapText="1"/>
    </xf>
    <xf numFmtId="0" fontId="4" fillId="19" borderId="9" xfId="0" applyFont="1" applyFill="1" applyBorder="1" applyAlignment="1" applyProtection="1">
      <alignment horizontal="center" vertical="center" wrapText="1"/>
      <protection locked="0"/>
    </xf>
    <xf numFmtId="0" fontId="4" fillId="19" borderId="16" xfId="0" applyFont="1" applyFill="1" applyBorder="1" applyAlignment="1" applyProtection="1">
      <alignment horizontal="center" vertical="center" wrapText="1"/>
      <protection locked="0"/>
    </xf>
    <xf numFmtId="0" fontId="4" fillId="22" borderId="6" xfId="0" applyFont="1" applyFill="1" applyBorder="1" applyAlignment="1" applyProtection="1">
      <alignment horizontal="center" vertical="center" wrapText="1"/>
    </xf>
    <xf numFmtId="0" fontId="4" fillId="22" borderId="7" xfId="0" applyFont="1" applyFill="1" applyBorder="1" applyAlignment="1" applyProtection="1">
      <alignment horizontal="center" vertical="center" wrapText="1"/>
    </xf>
    <xf numFmtId="0" fontId="4" fillId="22" borderId="8"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protection locked="0"/>
    </xf>
    <xf numFmtId="0" fontId="30" fillId="0" borderId="4" xfId="0" applyFont="1" applyFill="1" applyBorder="1" applyAlignment="1">
      <alignment horizontal="center" vertical="center"/>
    </xf>
    <xf numFmtId="0" fontId="4" fillId="19" borderId="10" xfId="0" applyFont="1" applyFill="1" applyBorder="1" applyAlignment="1" applyProtection="1">
      <alignment horizontal="center" vertical="center" wrapText="1"/>
    </xf>
    <xf numFmtId="0" fontId="4" fillId="19" borderId="12" xfId="0" applyFont="1" applyFill="1" applyBorder="1" applyAlignment="1" applyProtection="1">
      <alignment horizontal="center" vertical="center" wrapText="1"/>
    </xf>
    <xf numFmtId="0" fontId="4" fillId="19" borderId="18" xfId="0" applyFont="1" applyFill="1" applyBorder="1" applyAlignment="1" applyProtection="1">
      <alignment horizontal="center" vertical="center" wrapText="1"/>
    </xf>
    <xf numFmtId="0" fontId="4" fillId="19" borderId="17"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wrapText="1"/>
    </xf>
    <xf numFmtId="0" fontId="4" fillId="3" borderId="16" xfId="0" applyFont="1" applyFill="1" applyBorder="1" applyAlignment="1" applyProtection="1">
      <alignment horizontal="center" vertical="center" wrapText="1"/>
    </xf>
    <xf numFmtId="49" fontId="4" fillId="21" borderId="40" xfId="0" applyNumberFormat="1" applyFont="1" applyFill="1" applyBorder="1" applyAlignment="1">
      <alignment horizontal="center" vertical="center" wrapText="1"/>
    </xf>
    <xf numFmtId="49" fontId="4" fillId="21" borderId="15" xfId="0" applyNumberFormat="1" applyFont="1" applyFill="1" applyBorder="1" applyAlignment="1">
      <alignment horizontal="center" vertical="center" wrapText="1"/>
    </xf>
    <xf numFmtId="49" fontId="4" fillId="21" borderId="17" xfId="0" applyNumberFormat="1" applyFont="1" applyFill="1" applyBorder="1" applyAlignment="1">
      <alignment horizontal="center" vertical="center" wrapText="1"/>
    </xf>
    <xf numFmtId="0" fontId="4" fillId="15" borderId="9" xfId="0" applyFont="1" applyFill="1" applyBorder="1" applyAlignment="1" applyProtection="1">
      <alignment horizontal="center" vertical="center" wrapText="1"/>
      <protection locked="0"/>
    </xf>
    <xf numFmtId="0" fontId="4" fillId="15" borderId="13" xfId="0" applyFont="1" applyFill="1" applyBorder="1" applyAlignment="1" applyProtection="1">
      <alignment horizontal="center" vertical="center" wrapText="1"/>
      <protection locked="0"/>
    </xf>
    <xf numFmtId="0" fontId="4" fillId="15" borderId="16" xfId="0" applyFont="1" applyFill="1" applyBorder="1" applyAlignment="1" applyProtection="1">
      <alignment horizontal="center" vertical="center" wrapText="1"/>
      <protection locked="0"/>
    </xf>
    <xf numFmtId="0" fontId="4" fillId="15" borderId="9" xfId="0" applyFont="1" applyFill="1" applyBorder="1" applyAlignment="1" applyProtection="1">
      <alignment horizontal="center" vertical="center" wrapText="1"/>
    </xf>
    <xf numFmtId="0" fontId="4" fillId="15" borderId="13" xfId="0" applyFont="1" applyFill="1" applyBorder="1" applyAlignment="1" applyProtection="1">
      <alignment horizontal="center" vertical="center" wrapText="1"/>
    </xf>
    <xf numFmtId="0" fontId="4" fillId="15" borderId="16" xfId="0" applyFont="1" applyFill="1" applyBorder="1" applyAlignment="1" applyProtection="1">
      <alignment horizontal="center" vertical="center" wrapText="1"/>
    </xf>
    <xf numFmtId="0" fontId="4" fillId="20" borderId="10" xfId="0" applyFont="1" applyFill="1" applyBorder="1" applyAlignment="1">
      <alignment horizontal="center" vertical="center" wrapText="1"/>
    </xf>
    <xf numFmtId="0" fontId="4" fillId="20" borderId="14" xfId="0" applyFont="1" applyFill="1" applyBorder="1" applyAlignment="1">
      <alignment horizontal="center" vertical="center" wrapText="1"/>
    </xf>
    <xf numFmtId="0" fontId="4" fillId="20" borderId="18" xfId="0" applyFont="1" applyFill="1" applyBorder="1" applyAlignment="1">
      <alignment horizontal="center" vertical="center" wrapText="1"/>
    </xf>
    <xf numFmtId="0" fontId="4" fillId="20" borderId="9" xfId="0" applyFont="1" applyFill="1" applyBorder="1" applyAlignment="1">
      <alignment horizontal="center" vertical="center"/>
    </xf>
    <xf numFmtId="0" fontId="4" fillId="20" borderId="13" xfId="0" applyFont="1" applyFill="1" applyBorder="1" applyAlignment="1">
      <alignment horizontal="center" vertical="center"/>
    </xf>
    <xf numFmtId="0" fontId="4" fillId="20" borderId="16" xfId="0" applyFont="1" applyFill="1" applyBorder="1" applyAlignment="1">
      <alignment horizontal="center" vertical="center"/>
    </xf>
    <xf numFmtId="4" fontId="4" fillId="21" borderId="41" xfId="0" applyNumberFormat="1" applyFont="1" applyFill="1" applyBorder="1" applyAlignment="1">
      <alignment horizontal="center" vertical="center" wrapText="1"/>
    </xf>
    <xf numFmtId="4" fontId="4" fillId="21" borderId="27" xfId="0" applyNumberFormat="1" applyFont="1" applyFill="1" applyBorder="1" applyAlignment="1">
      <alignment horizontal="center" vertical="center" wrapText="1"/>
    </xf>
    <xf numFmtId="4" fontId="4" fillId="21" borderId="42" xfId="0" applyNumberFormat="1" applyFont="1" applyFill="1" applyBorder="1" applyAlignment="1">
      <alignment horizontal="center" vertical="center" wrapText="1"/>
    </xf>
    <xf numFmtId="4" fontId="4" fillId="20" borderId="41" xfId="0" applyNumberFormat="1" applyFont="1" applyFill="1" applyBorder="1" applyAlignment="1">
      <alignment horizontal="center" vertical="center" wrapText="1"/>
    </xf>
    <xf numFmtId="4" fontId="4" fillId="20" borderId="27" xfId="0" applyNumberFormat="1" applyFont="1" applyFill="1" applyBorder="1" applyAlignment="1">
      <alignment horizontal="center" vertical="center" wrapText="1"/>
    </xf>
    <xf numFmtId="4" fontId="4" fillId="20" borderId="42" xfId="0" applyNumberFormat="1" applyFont="1" applyFill="1" applyBorder="1" applyAlignment="1">
      <alignment horizontal="center" vertical="center" wrapText="1"/>
    </xf>
    <xf numFmtId="4" fontId="4" fillId="20" borderId="22" xfId="0" applyNumberFormat="1" applyFont="1" applyFill="1" applyBorder="1" applyAlignment="1">
      <alignment horizontal="center" vertical="center" wrapText="1"/>
    </xf>
    <xf numFmtId="4" fontId="4" fillId="20" borderId="21" xfId="0" applyNumberFormat="1" applyFont="1" applyFill="1" applyBorder="1" applyAlignment="1">
      <alignment horizontal="center" vertical="center" wrapText="1"/>
    </xf>
    <xf numFmtId="4" fontId="4" fillId="20" borderId="44" xfId="0" applyNumberFormat="1" applyFont="1" applyFill="1" applyBorder="1" applyAlignment="1">
      <alignment horizontal="center" vertical="center" wrapText="1"/>
    </xf>
    <xf numFmtId="0" fontId="4" fillId="0" borderId="58" xfId="0" applyFont="1" applyFill="1" applyBorder="1" applyAlignment="1" applyProtection="1">
      <alignment horizontal="center" vertical="center"/>
    </xf>
    <xf numFmtId="0" fontId="4" fillId="0" borderId="54"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22" borderId="7" xfId="0" applyFont="1" applyFill="1" applyBorder="1" applyAlignment="1" applyProtection="1">
      <alignment horizontal="center" vertical="center"/>
    </xf>
    <xf numFmtId="0" fontId="4" fillId="22" borderId="8" xfId="0" applyFont="1" applyFill="1" applyBorder="1" applyAlignment="1" applyProtection="1">
      <alignment horizontal="center" vertical="center"/>
    </xf>
    <xf numFmtId="0" fontId="30" fillId="0" borderId="56" xfId="0" applyFont="1" applyFill="1" applyBorder="1" applyAlignment="1" applyProtection="1">
      <alignment horizontal="center" vertical="center"/>
    </xf>
    <xf numFmtId="0" fontId="30" fillId="0" borderId="61" xfId="0" applyFont="1" applyFill="1" applyBorder="1" applyAlignment="1" applyProtection="1">
      <alignment horizontal="center" vertical="center"/>
    </xf>
    <xf numFmtId="0" fontId="30" fillId="0" borderId="57"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30" fillId="0" borderId="24" xfId="0" applyFont="1" applyFill="1" applyBorder="1" applyAlignment="1" applyProtection="1">
      <alignment horizontal="center" vertical="center"/>
    </xf>
    <xf numFmtId="0" fontId="30" fillId="0" borderId="54" xfId="0" applyFont="1" applyFill="1" applyBorder="1" applyAlignment="1" applyProtection="1">
      <alignment horizontal="center" vertical="center"/>
    </xf>
    <xf numFmtId="0" fontId="30" fillId="0" borderId="59" xfId="0" applyFont="1" applyFill="1" applyBorder="1" applyAlignment="1" applyProtection="1">
      <alignment horizontal="center" vertical="center"/>
    </xf>
    <xf numFmtId="0" fontId="30" fillId="0" borderId="38" xfId="0" applyFont="1" applyFill="1" applyBorder="1" applyAlignment="1" applyProtection="1">
      <alignment horizontal="center" vertical="center"/>
    </xf>
    <xf numFmtId="0" fontId="30" fillId="0" borderId="60"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4" fillId="0" borderId="57" xfId="0" applyFont="1" applyFill="1" applyBorder="1" applyAlignment="1" applyProtection="1">
      <alignment horizontal="center" vertical="center"/>
    </xf>
    <xf numFmtId="0" fontId="4" fillId="22" borderId="6" xfId="0" applyFont="1" applyFill="1" applyBorder="1" applyAlignment="1" applyProtection="1">
      <alignment horizontal="center" vertical="center"/>
    </xf>
    <xf numFmtId="0" fontId="4" fillId="0" borderId="5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53"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50" xfId="0" applyFont="1" applyFill="1" applyBorder="1" applyAlignment="1" applyProtection="1">
      <alignment horizontal="center" vertical="center" wrapText="1"/>
    </xf>
    <xf numFmtId="0" fontId="4" fillId="22" borderId="10" xfId="0" applyFont="1" applyFill="1" applyBorder="1" applyAlignment="1" applyProtection="1">
      <alignment horizontal="center" vertical="center" wrapText="1"/>
    </xf>
    <xf numFmtId="0" fontId="4" fillId="22" borderId="11" xfId="0" applyFont="1" applyFill="1" applyBorder="1" applyAlignment="1" applyProtection="1">
      <alignment horizontal="center" vertical="center" wrapText="1"/>
    </xf>
    <xf numFmtId="0" fontId="4" fillId="22" borderId="12" xfId="0" applyFont="1" applyFill="1" applyBorder="1" applyAlignment="1" applyProtection="1">
      <alignment horizontal="center" vertical="center" wrapText="1"/>
    </xf>
    <xf numFmtId="0" fontId="4" fillId="0" borderId="49" xfId="0" applyFont="1" applyFill="1" applyBorder="1" applyAlignment="1" applyProtection="1">
      <alignment horizontal="center" vertical="center" wrapText="1"/>
    </xf>
    <xf numFmtId="0" fontId="4" fillId="0" borderId="51"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31" fillId="22" borderId="7" xfId="0" applyFont="1" applyFill="1" applyBorder="1" applyAlignment="1">
      <alignment horizontal="center" vertical="center"/>
    </xf>
    <xf numFmtId="49" fontId="4" fillId="21" borderId="9" xfId="0" applyNumberFormat="1" applyFont="1" applyFill="1" applyBorder="1" applyAlignment="1">
      <alignment horizontal="center" vertical="center" wrapText="1"/>
    </xf>
    <xf numFmtId="49" fontId="4" fillId="21" borderId="13" xfId="0" applyNumberFormat="1" applyFont="1" applyFill="1" applyBorder="1" applyAlignment="1">
      <alignment horizontal="center" vertical="center" wrapText="1"/>
    </xf>
    <xf numFmtId="49" fontId="4" fillId="21" borderId="16" xfId="0" applyNumberFormat="1" applyFont="1" applyFill="1" applyBorder="1" applyAlignment="1">
      <alignment horizontal="center" vertical="center" wrapText="1"/>
    </xf>
    <xf numFmtId="0" fontId="4" fillId="15" borderId="6" xfId="0" applyFont="1" applyFill="1" applyBorder="1" applyAlignment="1" applyProtection="1">
      <alignment horizontal="center" vertical="center" wrapText="1"/>
    </xf>
    <xf numFmtId="0" fontId="4" fillId="15" borderId="8" xfId="0" applyFont="1" applyFill="1" applyBorder="1" applyAlignment="1" applyProtection="1">
      <alignment horizontal="center" vertical="center" wrapText="1"/>
    </xf>
    <xf numFmtId="0" fontId="4" fillId="19" borderId="6" xfId="0" applyFont="1" applyFill="1" applyBorder="1" applyAlignment="1" applyProtection="1">
      <alignment horizontal="center" vertical="center" wrapText="1"/>
    </xf>
    <xf numFmtId="0" fontId="4" fillId="19" borderId="8"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21" borderId="6" xfId="0" applyFont="1" applyFill="1" applyBorder="1" applyAlignment="1">
      <alignment horizontal="center" vertical="center"/>
    </xf>
    <xf numFmtId="0" fontId="4" fillId="21" borderId="7" xfId="0" applyFont="1" applyFill="1" applyBorder="1" applyAlignment="1">
      <alignment horizontal="center" vertical="center"/>
    </xf>
    <xf numFmtId="0" fontId="4" fillId="21" borderId="39" xfId="0" applyFont="1" applyFill="1" applyBorder="1" applyAlignment="1">
      <alignment horizontal="center" vertical="center"/>
    </xf>
    <xf numFmtId="4" fontId="4" fillId="20" borderId="20" xfId="0" applyNumberFormat="1" applyFont="1" applyFill="1" applyBorder="1" applyAlignment="1">
      <alignment horizontal="center" vertical="center" wrapText="1"/>
    </xf>
    <xf numFmtId="4" fontId="4" fillId="20" borderId="19" xfId="0" applyNumberFormat="1" applyFont="1" applyFill="1" applyBorder="1" applyAlignment="1">
      <alignment horizontal="center" vertical="center" wrapText="1"/>
    </xf>
    <xf numFmtId="4" fontId="4" fillId="20" borderId="43" xfId="0" applyNumberFormat="1" applyFont="1" applyFill="1" applyBorder="1" applyAlignment="1">
      <alignment horizontal="center" vertical="center" wrapText="1"/>
    </xf>
    <xf numFmtId="4" fontId="4" fillId="21" borderId="20" xfId="0" applyNumberFormat="1" applyFont="1" applyFill="1" applyBorder="1" applyAlignment="1">
      <alignment horizontal="center" vertical="center" wrapText="1"/>
    </xf>
    <xf numFmtId="4" fontId="4" fillId="21" borderId="19" xfId="0" applyNumberFormat="1" applyFont="1" applyFill="1" applyBorder="1" applyAlignment="1">
      <alignment horizontal="center" vertical="center" wrapText="1"/>
    </xf>
    <xf numFmtId="4" fontId="4" fillId="21" borderId="43" xfId="0" applyNumberFormat="1" applyFont="1" applyFill="1" applyBorder="1" applyAlignment="1">
      <alignment horizontal="center" vertical="center" wrapText="1"/>
    </xf>
    <xf numFmtId="0" fontId="4" fillId="13" borderId="9" xfId="0" applyFont="1" applyFill="1" applyBorder="1" applyAlignment="1" applyProtection="1">
      <alignment horizontal="center" vertical="center" wrapText="1"/>
    </xf>
    <xf numFmtId="0" fontId="4" fillId="13" borderId="13" xfId="0" applyFont="1" applyFill="1" applyBorder="1" applyAlignment="1" applyProtection="1">
      <alignment horizontal="center" vertical="center" wrapText="1"/>
    </xf>
    <xf numFmtId="0" fontId="4" fillId="13" borderId="16" xfId="0" applyFont="1" applyFill="1" applyBorder="1" applyAlignment="1" applyProtection="1">
      <alignment horizontal="center" vertical="center" wrapText="1"/>
    </xf>
    <xf numFmtId="4" fontId="4" fillId="20" borderId="9" xfId="0" applyNumberFormat="1" applyFont="1" applyFill="1" applyBorder="1" applyAlignment="1">
      <alignment horizontal="center" vertical="center" wrapText="1"/>
    </xf>
    <xf numFmtId="4" fontId="4" fillId="20" borderId="13" xfId="0" applyNumberFormat="1" applyFont="1" applyFill="1" applyBorder="1" applyAlignment="1">
      <alignment horizontal="center" vertical="center" wrapText="1"/>
    </xf>
    <xf numFmtId="4" fontId="4" fillId="20" borderId="16" xfId="0" applyNumberFormat="1" applyFont="1" applyFill="1" applyBorder="1" applyAlignment="1">
      <alignment horizontal="center" vertical="center" wrapText="1"/>
    </xf>
    <xf numFmtId="0" fontId="31" fillId="17" borderId="6" xfId="0" applyFont="1" applyFill="1" applyBorder="1" applyAlignment="1" applyProtection="1">
      <alignment horizontal="center" vertical="center" wrapText="1"/>
      <protection locked="0"/>
    </xf>
    <xf numFmtId="0" fontId="31" fillId="17" borderId="7" xfId="0" applyFont="1" applyFill="1" applyBorder="1" applyAlignment="1" applyProtection="1">
      <alignment horizontal="center" vertical="center" wrapText="1"/>
      <protection locked="0"/>
    </xf>
    <xf numFmtId="0" fontId="31" fillId="17" borderId="8" xfId="0" applyFont="1" applyFill="1" applyBorder="1" applyAlignment="1" applyProtection="1">
      <alignment horizontal="center" vertical="center" wrapText="1"/>
      <protection locked="0"/>
    </xf>
    <xf numFmtId="0" fontId="30" fillId="0" borderId="6" xfId="0"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8" xfId="0" applyFont="1" applyFill="1" applyBorder="1" applyAlignment="1" applyProtection="1">
      <alignment horizontal="center" vertical="center" wrapText="1"/>
      <protection locked="0"/>
    </xf>
    <xf numFmtId="0" fontId="33" fillId="0" borderId="0" xfId="0" applyFont="1" applyBorder="1" applyAlignment="1">
      <alignment horizontal="center" vertical="center"/>
    </xf>
    <xf numFmtId="0" fontId="4" fillId="15" borderId="20" xfId="0" applyFont="1" applyFill="1" applyBorder="1" applyAlignment="1" applyProtection="1">
      <alignment horizontal="center" vertical="center" wrapText="1"/>
    </xf>
    <xf numFmtId="0" fontId="4" fillId="15" borderId="19" xfId="0" applyFont="1" applyFill="1" applyBorder="1" applyAlignment="1" applyProtection="1">
      <alignment horizontal="center" vertical="center" wrapText="1"/>
    </xf>
    <xf numFmtId="0" fontId="4" fillId="15" borderId="43" xfId="0" applyFont="1" applyFill="1" applyBorder="1" applyAlignment="1" applyProtection="1">
      <alignment horizontal="center" vertical="center" wrapText="1"/>
    </xf>
    <xf numFmtId="0" fontId="4" fillId="0" borderId="45"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29" fillId="0" borderId="43" xfId="0" applyFont="1" applyFill="1" applyBorder="1" applyAlignment="1" applyProtection="1">
      <alignment horizontal="center" vertical="center"/>
      <protection locked="0"/>
    </xf>
    <xf numFmtId="0" fontId="29" fillId="0" borderId="44" xfId="0" applyFont="1" applyFill="1" applyBorder="1" applyAlignment="1" applyProtection="1">
      <alignment horizontal="center" vertical="center"/>
      <protection locked="0"/>
    </xf>
    <xf numFmtId="2" fontId="5" fillId="0" borderId="10" xfId="0" applyNumberFormat="1" applyFont="1" applyFill="1" applyBorder="1" applyAlignment="1">
      <alignment horizontal="center" vertical="center"/>
    </xf>
    <xf numFmtId="2" fontId="5" fillId="0" borderId="11" xfId="0" applyNumberFormat="1" applyFont="1" applyFill="1" applyBorder="1" applyAlignment="1">
      <alignment horizontal="center" vertical="center"/>
    </xf>
    <xf numFmtId="2" fontId="5" fillId="0" borderId="12" xfId="0" applyNumberFormat="1" applyFont="1" applyFill="1" applyBorder="1" applyAlignment="1">
      <alignment horizontal="center" vertical="center"/>
    </xf>
    <xf numFmtId="2" fontId="5" fillId="0" borderId="14" xfId="0" applyNumberFormat="1" applyFont="1" applyFill="1" applyBorder="1" applyAlignment="1">
      <alignment horizontal="center" vertical="center"/>
    </xf>
    <xf numFmtId="2" fontId="5" fillId="0" borderId="0" xfId="0" applyNumberFormat="1" applyFont="1" applyFill="1" applyBorder="1" applyAlignment="1">
      <alignment horizontal="center" vertical="center"/>
    </xf>
    <xf numFmtId="2" fontId="5" fillId="0" borderId="15" xfId="0" applyNumberFormat="1" applyFont="1" applyFill="1" applyBorder="1" applyAlignment="1">
      <alignment horizontal="center" vertical="center"/>
    </xf>
    <xf numFmtId="0" fontId="4" fillId="22" borderId="6" xfId="0" applyFont="1" applyFill="1" applyBorder="1" applyAlignment="1" applyProtection="1">
      <alignment horizontal="center" vertical="center"/>
      <protection locked="0"/>
    </xf>
    <xf numFmtId="0" fontId="4" fillId="22" borderId="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4" fillId="22" borderId="6" xfId="0" applyFont="1" applyFill="1" applyBorder="1" applyAlignment="1" applyProtection="1">
      <alignment horizontal="center" vertical="center" wrapText="1"/>
      <protection locked="0"/>
    </xf>
    <xf numFmtId="0" fontId="4" fillId="22" borderId="8"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4" fillId="19" borderId="7"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22" borderId="20" xfId="0" applyFont="1" applyFill="1" applyBorder="1" applyAlignment="1" applyProtection="1">
      <alignment horizontal="center" vertical="center"/>
    </xf>
    <xf numFmtId="0" fontId="4" fillId="22" borderId="41" xfId="0" applyFont="1" applyFill="1" applyBorder="1" applyAlignment="1" applyProtection="1">
      <alignment horizontal="center" vertical="center"/>
    </xf>
    <xf numFmtId="0" fontId="4" fillId="22" borderId="22" xfId="0" applyFont="1" applyFill="1" applyBorder="1" applyAlignment="1" applyProtection="1">
      <alignment horizontal="center" vertical="center"/>
    </xf>
    <xf numFmtId="4" fontId="4" fillId="25" borderId="9" xfId="0" applyNumberFormat="1" applyFont="1" applyFill="1" applyBorder="1" applyAlignment="1">
      <alignment horizontal="center" vertical="center" wrapText="1"/>
    </xf>
    <xf numFmtId="4" fontId="4" fillId="25" borderId="13" xfId="0" applyNumberFormat="1" applyFont="1" applyFill="1" applyBorder="1" applyAlignment="1">
      <alignment horizontal="center" vertical="center" wrapText="1"/>
    </xf>
    <xf numFmtId="4" fontId="4" fillId="25" borderId="16" xfId="0" applyNumberFormat="1" applyFont="1" applyFill="1" applyBorder="1" applyAlignment="1">
      <alignment horizontal="center" vertical="center" wrapText="1"/>
    </xf>
    <xf numFmtId="4" fontId="4" fillId="24" borderId="9" xfId="0" applyNumberFormat="1" applyFont="1" applyFill="1" applyBorder="1" applyAlignment="1">
      <alignment horizontal="center" vertical="center" wrapText="1"/>
    </xf>
    <xf numFmtId="4" fontId="4" fillId="24" borderId="13" xfId="0" applyNumberFormat="1" applyFont="1" applyFill="1" applyBorder="1" applyAlignment="1">
      <alignment horizontal="center" vertical="center" wrapText="1"/>
    </xf>
    <xf numFmtId="4" fontId="4" fillId="24" borderId="16" xfId="0" applyNumberFormat="1"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cellXfs>
  <cellStyles count="6">
    <cellStyle name="Millares" xfId="1" builtinId="3"/>
    <cellStyle name="Millares [0]" xfId="5" builtinId="6"/>
    <cellStyle name="Millares 101 2 2" xfId="4"/>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28</xdr:col>
      <xdr:colOff>375228</xdr:colOff>
      <xdr:row>4</xdr:row>
      <xdr:rowOff>202046</xdr:rowOff>
    </xdr:from>
    <xdr:to>
      <xdr:col>28</xdr:col>
      <xdr:colOff>3033997</xdr:colOff>
      <xdr:row>10</xdr:row>
      <xdr:rowOff>2292</xdr:rowOff>
    </xdr:to>
    <xdr:pic>
      <xdr:nvPicPr>
        <xdr:cNvPr id="3" name="Imagen 2"/>
        <xdr:cNvPicPr>
          <a:picLocks noChangeAspect="1"/>
        </xdr:cNvPicPr>
      </xdr:nvPicPr>
      <xdr:blipFill>
        <a:blip xmlns:r="http://schemas.openxmlformats.org/officeDocument/2006/relationships" r:embed="rId1"/>
        <a:stretch>
          <a:fillRect/>
        </a:stretch>
      </xdr:blipFill>
      <xdr:spPr>
        <a:xfrm>
          <a:off x="35401251" y="1760682"/>
          <a:ext cx="2658769" cy="23748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HISTORIAL%202022/PAO,%202022/PLANTILLAS%20MODELO/ACTUALES/F1-PI-01-2022,%20Modelo%20Solicitud%20Presup,%202022%20ACTUAL%20AL%2008-11-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rodriguezse\Configuraci&#243;n%20local\Archivos%20temporales%20de%20Internet\Content.Outlook\MAKJ5R4J\Mi%20escritorio\Diccionario%20de%20Imputaciones%20Actualizacion%202010\Diccionario%20de%20Imputaciones-Presupuestarias%20del%20Sector%20P&#250;bl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1-PI-2019 SOLICITUD"/>
      <sheetName val="Base Datos"/>
      <sheetName val="1 Servicios-2materiales-5 Equip"/>
      <sheetName val="T.H"/>
      <sheetName val="T.I"/>
      <sheetName val="DICCIONARIO DE INPUTACIONES"/>
      <sheetName val="Diccionario"/>
      <sheetName val="PEM"/>
      <sheetName val="Remuneraciones"/>
    </sheetNames>
    <sheetDataSet>
      <sheetData sheetId="0"/>
      <sheetData sheetId="1">
        <row r="89">
          <cell r="A89" t="str">
            <v>Alcaldía Municipal</v>
          </cell>
          <cell r="B89" t="str">
            <v>Tobias Murillo Rodriguez</v>
          </cell>
        </row>
        <row r="90">
          <cell r="A90" t="str">
            <v>Vicealcaldía Municipal</v>
          </cell>
          <cell r="B90" t="str">
            <v>Olendia Irias Mena</v>
          </cell>
        </row>
        <row r="91">
          <cell r="A91" t="str">
            <v>Asistente Administrativo</v>
          </cell>
          <cell r="B91" t="str">
            <v>Jose Gilbert Madrigal</v>
          </cell>
        </row>
        <row r="92">
          <cell r="A92" t="str">
            <v>Secretaria de Alcaldia</v>
          </cell>
          <cell r="B92" t="str">
            <v>Silvia Hernandez</v>
          </cell>
        </row>
        <row r="93">
          <cell r="A93" t="str">
            <v xml:space="preserve">Secretaria del Concejo </v>
          </cell>
          <cell r="B93" t="str">
            <v>Xinia Espinoza G</v>
          </cell>
        </row>
        <row r="94">
          <cell r="A94" t="str">
            <v>Auditor Interno</v>
          </cell>
          <cell r="B94" t="str">
            <v>Julio Cesar Aguirre V</v>
          </cell>
        </row>
        <row r="95">
          <cell r="A95" t="str">
            <v>Lider del Proceso de Informatica</v>
          </cell>
          <cell r="B95" t="str">
            <v>Ricardo Azofeifa A</v>
          </cell>
        </row>
        <row r="96">
          <cell r="A96" t="str">
            <v>Lider del Proces de Asuntos Juridicos</v>
          </cell>
          <cell r="B96" t="str">
            <v>Jose Martinez Melendez</v>
          </cell>
        </row>
        <row r="97">
          <cell r="A97" t="str">
            <v>Lider del Proceso de Talento Humano</v>
          </cell>
          <cell r="B97" t="str">
            <v>Erick Badilla Monge</v>
          </cell>
        </row>
        <row r="98">
          <cell r="A98" t="str">
            <v>Lider del Proceso de Planificacion</v>
          </cell>
          <cell r="B98" t="str">
            <v>Jorge A. Cambronero Vargas</v>
          </cell>
        </row>
        <row r="99">
          <cell r="A99" t="str">
            <v>Lider del Proceso de Gestion de Calidad y Mejora Continua</v>
          </cell>
          <cell r="B99" t="str">
            <v>Johan Ramirez S</v>
          </cell>
        </row>
        <row r="100">
          <cell r="A100" t="str">
            <v>Lider del Proceso de Comunicación</v>
          </cell>
          <cell r="B100" t="str">
            <v>Jessica Zeledon</v>
          </cell>
        </row>
        <row r="101">
          <cell r="A101" t="str">
            <v>Coordinador de Servcios Ciudadanos</v>
          </cell>
          <cell r="B101" t="str">
            <v>Fulvio Barboza H</v>
          </cell>
        </row>
        <row r="102">
          <cell r="A102" t="str">
            <v>Coordinador de Servicios Municipales y Ambientales</v>
          </cell>
          <cell r="B102" t="str">
            <v>Roberto Fallas</v>
          </cell>
        </row>
        <row r="103">
          <cell r="A103" t="str">
            <v>Coordinador de Servicios de Seguridad y Convivencia Social</v>
          </cell>
          <cell r="B103" t="str">
            <v>Anyelo Hernandez</v>
          </cell>
        </row>
        <row r="104">
          <cell r="A104" t="str">
            <v>Coordinador de Desarrollo Economico</v>
          </cell>
          <cell r="B104" t="str">
            <v>Roy Jimenez Chavarria</v>
          </cell>
        </row>
        <row r="105">
          <cell r="A105" t="str">
            <v>Coordinador de Desarrollo Humano</v>
          </cell>
          <cell r="B105" t="str">
            <v>Olendia Irias Mena</v>
          </cell>
        </row>
        <row r="106">
          <cell r="A106" t="str">
            <v>Coordinador de Servicios de Infraestructura y Obra Publica</v>
          </cell>
          <cell r="B106" t="str">
            <v>Greivin Rodriguez R</v>
          </cell>
        </row>
        <row r="107">
          <cell r="A107" t="str">
            <v>Coordinador de Servicios Tecnicos</v>
          </cell>
          <cell r="B107" t="str">
            <v>Susana Rodriguez</v>
          </cell>
        </row>
        <row r="108">
          <cell r="A108" t="str">
            <v>Coordinador de Servicios Logisticos</v>
          </cell>
          <cell r="B108" t="str">
            <v>Alonso Araya Ordoñez</v>
          </cell>
        </row>
        <row r="109">
          <cell r="A109" t="str">
            <v>Coordinadora de Servicios Financieros</v>
          </cell>
          <cell r="B109" t="str">
            <v>Meryselvy Mora Flores</v>
          </cell>
        </row>
      </sheetData>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UESTA (2)"/>
      <sheetName val="Catálogo"/>
      <sheetName val="DIMPUTACIONES"/>
    </sheetNames>
    <sheetDataSet>
      <sheetData sheetId="0" refreshError="1"/>
      <sheetData sheetId="1" refreshError="1">
        <row r="3">
          <cell r="B3" t="str">
            <v>1.01.01</v>
          </cell>
          <cell r="C3" t="str">
            <v>Alquiler de edificios, locales y terrenos</v>
          </cell>
        </row>
        <row r="4">
          <cell r="B4" t="str">
            <v>1.01.02</v>
          </cell>
          <cell r="C4" t="str">
            <v>Alquiler de maquinaria, equipo y mobiliario</v>
          </cell>
        </row>
        <row r="5">
          <cell r="B5" t="str">
            <v>1.01.03</v>
          </cell>
          <cell r="C5" t="str">
            <v>Alquiler de equipo cómputo</v>
          </cell>
        </row>
        <row r="6">
          <cell r="B6" t="str">
            <v>1.01.04</v>
          </cell>
          <cell r="C6" t="str">
            <v>Alquiler y derechos para telecomunicaciones</v>
          </cell>
        </row>
        <row r="7">
          <cell r="B7" t="str">
            <v>1.01.99</v>
          </cell>
          <cell r="C7" t="str">
            <v>Otros alquileres</v>
          </cell>
        </row>
        <row r="8">
          <cell r="B8" t="str">
            <v>1.02.01</v>
          </cell>
          <cell r="C8" t="str">
            <v>Servicio de agua y alcantarillado</v>
          </cell>
        </row>
        <row r="9">
          <cell r="B9" t="str">
            <v>1.02.02</v>
          </cell>
          <cell r="C9" t="str">
            <v xml:space="preserve">Servicio de energía eléctrica  </v>
          </cell>
        </row>
        <row r="10">
          <cell r="B10" t="str">
            <v>1.02.03</v>
          </cell>
          <cell r="C10" t="str">
            <v xml:space="preserve">Servicio de correo  </v>
          </cell>
        </row>
        <row r="11">
          <cell r="B11" t="str">
            <v>1.02.04</v>
          </cell>
          <cell r="C11" t="str">
            <v>Servicio de telecomunicaciones</v>
          </cell>
        </row>
        <row r="12">
          <cell r="B12" t="str">
            <v>1.02.99</v>
          </cell>
          <cell r="C12" t="str">
            <v xml:space="preserve">Otros servicios básicos  </v>
          </cell>
        </row>
        <row r="13">
          <cell r="B13" t="str">
            <v>1.03.01</v>
          </cell>
          <cell r="C13" t="str">
            <v>Información</v>
          </cell>
        </row>
        <row r="14">
          <cell r="B14" t="str">
            <v>1.03.02</v>
          </cell>
          <cell r="C14" t="str">
            <v>Publicidad y propaganda</v>
          </cell>
        </row>
        <row r="15">
          <cell r="B15" t="str">
            <v>1.03.03</v>
          </cell>
          <cell r="C15" t="str">
            <v xml:space="preserve">Impresión, encuadernación y otros </v>
          </cell>
        </row>
        <row r="16">
          <cell r="B16" t="str">
            <v>1.03.04</v>
          </cell>
          <cell r="C16" t="str">
            <v>Transporte de  bienes</v>
          </cell>
        </row>
        <row r="17">
          <cell r="B17" t="str">
            <v>1.03.05</v>
          </cell>
          <cell r="C17" t="str">
            <v>Servicios aduaneros</v>
          </cell>
        </row>
        <row r="18">
          <cell r="B18" t="str">
            <v>1.03.06</v>
          </cell>
          <cell r="C18" t="str">
            <v>Comisiones y gastos por servicios financieros y comerciales</v>
          </cell>
        </row>
        <row r="19">
          <cell r="B19" t="str">
            <v>1.03.07</v>
          </cell>
          <cell r="C19" t="str">
            <v>Servicios de transferencia electrónica de información</v>
          </cell>
        </row>
        <row r="20">
          <cell r="B20" t="str">
            <v>1.04.01</v>
          </cell>
          <cell r="C20" t="str">
            <v>Servicios médicos y de laboratorio</v>
          </cell>
        </row>
        <row r="21">
          <cell r="B21" t="str">
            <v>1.04.02</v>
          </cell>
          <cell r="C21" t="str">
            <v>Servicios jurídicos</v>
          </cell>
        </row>
        <row r="22">
          <cell r="B22" t="str">
            <v>1.04.03</v>
          </cell>
          <cell r="C22" t="str">
            <v>Servicios de ingeniería</v>
          </cell>
        </row>
        <row r="23">
          <cell r="B23" t="str">
            <v>1.04.04</v>
          </cell>
          <cell r="C23" t="str">
            <v>Servicios en ciencias económicas y sociales</v>
          </cell>
        </row>
        <row r="24">
          <cell r="B24" t="str">
            <v>1.04.05</v>
          </cell>
          <cell r="C24" t="str">
            <v>Servicios de desarrollo de sistemas informáticos</v>
          </cell>
        </row>
        <row r="25">
          <cell r="B25" t="str">
            <v>1.04.06</v>
          </cell>
          <cell r="C25" t="str">
            <v>Servicios generales</v>
          </cell>
        </row>
        <row r="26">
          <cell r="B26" t="str">
            <v>1.04.99</v>
          </cell>
          <cell r="C26" t="str">
            <v>Otros servicios de gestión y apoyo</v>
          </cell>
        </row>
        <row r="27">
          <cell r="B27" t="str">
            <v>1.05.01</v>
          </cell>
          <cell r="C27" t="str">
            <v>Transporte dentro del país</v>
          </cell>
        </row>
        <row r="28">
          <cell r="B28" t="str">
            <v>1.05.02</v>
          </cell>
          <cell r="C28" t="str">
            <v>Viáticos dentro del país</v>
          </cell>
        </row>
        <row r="29">
          <cell r="B29" t="str">
            <v>1.05.03</v>
          </cell>
          <cell r="C29" t="str">
            <v>Transporte en el exterior</v>
          </cell>
        </row>
        <row r="30">
          <cell r="B30" t="str">
            <v>1.05.04</v>
          </cell>
          <cell r="C30" t="str">
            <v>Viáticos en el exterior</v>
          </cell>
        </row>
        <row r="31">
          <cell r="B31" t="str">
            <v>1.06.01</v>
          </cell>
          <cell r="C31" t="str">
            <v>Seguros</v>
          </cell>
        </row>
        <row r="32">
          <cell r="B32" t="str">
            <v>1.06.02</v>
          </cell>
          <cell r="C32" t="str">
            <v>Reaseguros</v>
          </cell>
        </row>
        <row r="33">
          <cell r="B33" t="str">
            <v>1.06.03</v>
          </cell>
          <cell r="C33" t="str">
            <v>Obligaciones por contratos de seguros</v>
          </cell>
        </row>
        <row r="34">
          <cell r="B34" t="str">
            <v>1.07.01</v>
          </cell>
          <cell r="C34" t="str">
            <v>Actividades de capacitación</v>
          </cell>
        </row>
        <row r="35">
          <cell r="B35" t="str">
            <v>1.07.02</v>
          </cell>
          <cell r="C35" t="str">
            <v>Actividades protocolarias y sociales</v>
          </cell>
        </row>
        <row r="36">
          <cell r="B36" t="str">
            <v>1.07.03</v>
          </cell>
          <cell r="C36" t="str">
            <v>Gastos de representación institucional</v>
          </cell>
        </row>
        <row r="37">
          <cell r="B37" t="str">
            <v>1.08.01</v>
          </cell>
          <cell r="C37" t="str">
            <v>Mantenimiento de edificios y locales</v>
          </cell>
        </row>
        <row r="38">
          <cell r="B38" t="str">
            <v>1.08.02</v>
          </cell>
          <cell r="C38" t="str">
            <v>Mantenimiento de vías de comunicación</v>
          </cell>
        </row>
        <row r="39">
          <cell r="B39" t="str">
            <v>1.08.03</v>
          </cell>
          <cell r="C39" t="str">
            <v>Mantenimiento de instalaciones y otras obras</v>
          </cell>
        </row>
        <row r="40">
          <cell r="B40" t="str">
            <v>1.08.04</v>
          </cell>
          <cell r="C40" t="str">
            <v xml:space="preserve">Mantenimiento y reparación de maquinaria y equipo de producción </v>
          </cell>
        </row>
        <row r="41">
          <cell r="B41" t="str">
            <v>1.08.05</v>
          </cell>
          <cell r="C41" t="str">
            <v xml:space="preserve">Mantenimiento y reparación de equipo de transporte </v>
          </cell>
        </row>
        <row r="42">
          <cell r="B42" t="str">
            <v>1.08.06</v>
          </cell>
          <cell r="C42" t="str">
            <v>Mantenimiento y reparación de equipo de comunicación</v>
          </cell>
        </row>
        <row r="43">
          <cell r="B43" t="str">
            <v>1.08.07</v>
          </cell>
          <cell r="C43" t="str">
            <v xml:space="preserve">Mantenimiento y reparación de equipo y mobiliario  de oficina </v>
          </cell>
        </row>
        <row r="44">
          <cell r="B44" t="str">
            <v>1.08.08</v>
          </cell>
          <cell r="C44" t="str">
            <v>Mantenimiento y reparación de equipo de cómputo y sistemas de información</v>
          </cell>
        </row>
        <row r="45">
          <cell r="B45" t="str">
            <v>1.08.99</v>
          </cell>
          <cell r="C45" t="str">
            <v xml:space="preserve">Mantenimiento y reparación de otros equipos </v>
          </cell>
        </row>
        <row r="46">
          <cell r="B46" t="str">
            <v>1.09.01</v>
          </cell>
          <cell r="C46" t="str">
            <v>Impuestos sobre ingresos y utilidades</v>
          </cell>
        </row>
        <row r="47">
          <cell r="B47" t="str">
            <v>1.09.02</v>
          </cell>
          <cell r="C47" t="str">
            <v>Impuestos sobre bienes inmuebles</v>
          </cell>
        </row>
        <row r="48">
          <cell r="B48" t="str">
            <v>1.09.03</v>
          </cell>
          <cell r="C48" t="str">
            <v>Impuestos de patentes</v>
          </cell>
        </row>
        <row r="49">
          <cell r="B49" t="str">
            <v>1.09.99</v>
          </cell>
          <cell r="C49" t="str">
            <v>Otros impuestos</v>
          </cell>
        </row>
        <row r="50">
          <cell r="B50" t="str">
            <v>1.99.01</v>
          </cell>
          <cell r="C50" t="str">
            <v>Servicios de regulación</v>
          </cell>
        </row>
        <row r="51">
          <cell r="B51" t="str">
            <v>1.99.02</v>
          </cell>
          <cell r="C51" t="str">
            <v>Intereses moratorios y multas</v>
          </cell>
        </row>
        <row r="52">
          <cell r="B52" t="str">
            <v>1.99.03</v>
          </cell>
          <cell r="C52" t="str">
            <v>Gastos de oficinas en el exterior</v>
          </cell>
        </row>
        <row r="53">
          <cell r="B53" t="str">
            <v>1.99.04</v>
          </cell>
          <cell r="C53" t="str">
            <v>Gastos de misiones especiales en el exterior</v>
          </cell>
        </row>
        <row r="54">
          <cell r="B54" t="str">
            <v>1.99.05</v>
          </cell>
          <cell r="C54" t="str">
            <v>Deducibles</v>
          </cell>
        </row>
        <row r="55">
          <cell r="B55" t="str">
            <v>1.99.99</v>
          </cell>
          <cell r="C55" t="str">
            <v>Otros servicios no especificados</v>
          </cell>
        </row>
        <row r="56">
          <cell r="B56" t="str">
            <v>2.01.01</v>
          </cell>
          <cell r="C56" t="str">
            <v>Combustibles y lubricantes</v>
          </cell>
        </row>
        <row r="57">
          <cell r="B57" t="str">
            <v>2.01.02</v>
          </cell>
          <cell r="C57" t="str">
            <v>Productos farmacéuticos y medicinales</v>
          </cell>
        </row>
        <row r="58">
          <cell r="B58" t="str">
            <v>2.01.03</v>
          </cell>
          <cell r="C58" t="str">
            <v>Productos veterinarios</v>
          </cell>
        </row>
        <row r="59">
          <cell r="B59" t="str">
            <v>2.01.04</v>
          </cell>
          <cell r="C59" t="str">
            <v>Tintas, pinturas y diluyentes</v>
          </cell>
        </row>
        <row r="60">
          <cell r="B60" t="str">
            <v>2.01.99</v>
          </cell>
          <cell r="C60" t="str">
            <v>Otros productos químicos</v>
          </cell>
        </row>
        <row r="61">
          <cell r="B61" t="str">
            <v>2.02.01</v>
          </cell>
          <cell r="C61" t="str">
            <v>Productos pecuarios y otras especies</v>
          </cell>
        </row>
        <row r="62">
          <cell r="B62" t="str">
            <v>2.02.02</v>
          </cell>
          <cell r="C62" t="str">
            <v>Productos agroforestales</v>
          </cell>
        </row>
        <row r="63">
          <cell r="B63" t="str">
            <v>2.02.03</v>
          </cell>
          <cell r="C63" t="str">
            <v>Alimentos y bebidas</v>
          </cell>
        </row>
        <row r="64">
          <cell r="B64" t="str">
            <v>2.02.04</v>
          </cell>
          <cell r="C64" t="str">
            <v>Alimentos para animales</v>
          </cell>
        </row>
        <row r="65">
          <cell r="B65" t="str">
            <v>2.03.01</v>
          </cell>
          <cell r="C65" t="str">
            <v>Materiales y productos metálicos</v>
          </cell>
        </row>
        <row r="66">
          <cell r="B66" t="str">
            <v>2.03.02</v>
          </cell>
          <cell r="C66" t="str">
            <v>Materiales y productos minerales y asfálticos</v>
          </cell>
        </row>
        <row r="67">
          <cell r="B67" t="str">
            <v>2.03.03</v>
          </cell>
          <cell r="C67" t="str">
            <v>Madera y sus derivados</v>
          </cell>
        </row>
        <row r="68">
          <cell r="B68" t="str">
            <v>2.03.04</v>
          </cell>
          <cell r="C68" t="str">
            <v>Materiales y productos eléctricos, telefónicos y de cómputo</v>
          </cell>
        </row>
        <row r="69">
          <cell r="B69" t="str">
            <v>2.03.05</v>
          </cell>
          <cell r="C69" t="str">
            <v>Materiales y productos de vidrio</v>
          </cell>
        </row>
        <row r="70">
          <cell r="B70" t="str">
            <v>2.03.06</v>
          </cell>
          <cell r="C70" t="str">
            <v>Materiales y productos de plástico</v>
          </cell>
        </row>
        <row r="71">
          <cell r="B71" t="str">
            <v>2.03.99</v>
          </cell>
          <cell r="C71" t="str">
            <v>Otros materiales y productos de uso en la construcción</v>
          </cell>
        </row>
        <row r="72">
          <cell r="B72" t="str">
            <v>2.04.01</v>
          </cell>
          <cell r="C72" t="str">
            <v>Herramientas e instrumentos</v>
          </cell>
        </row>
        <row r="73">
          <cell r="B73" t="str">
            <v>2.04.02</v>
          </cell>
          <cell r="C73" t="str">
            <v>Repuestos y accesorios</v>
          </cell>
        </row>
        <row r="74">
          <cell r="B74" t="str">
            <v>2.05.01</v>
          </cell>
          <cell r="C74" t="str">
            <v>Materia prima</v>
          </cell>
        </row>
        <row r="75">
          <cell r="B75" t="str">
            <v>2.05.02</v>
          </cell>
          <cell r="C75" t="str">
            <v>Productos terminados</v>
          </cell>
        </row>
        <row r="76">
          <cell r="B76" t="str">
            <v>2.05.03</v>
          </cell>
          <cell r="C76" t="str">
            <v>Energía eléctrica</v>
          </cell>
        </row>
        <row r="77">
          <cell r="B77" t="str">
            <v>2.05.99</v>
          </cell>
          <cell r="C77" t="str">
            <v>Otros bienes para la producción y comercialización</v>
          </cell>
        </row>
        <row r="78">
          <cell r="B78" t="str">
            <v>2.99.01</v>
          </cell>
          <cell r="C78" t="str">
            <v>Utiles y materiales de oficina y cómputo</v>
          </cell>
        </row>
        <row r="79">
          <cell r="B79" t="str">
            <v>2.99.02</v>
          </cell>
          <cell r="C79" t="str">
            <v>Utiles y materiales médico, hospitalario y de investigación</v>
          </cell>
        </row>
        <row r="80">
          <cell r="B80" t="str">
            <v>2.99.03</v>
          </cell>
          <cell r="C80" t="str">
            <v xml:space="preserve">Productos de papel, cartón e impresos </v>
          </cell>
        </row>
        <row r="81">
          <cell r="B81" t="str">
            <v>2.99.04</v>
          </cell>
          <cell r="C81" t="str">
            <v>Textiles y vestuario</v>
          </cell>
        </row>
        <row r="82">
          <cell r="B82" t="str">
            <v>2.99.05</v>
          </cell>
          <cell r="C82" t="str">
            <v>Utiles y materiales de limpieza</v>
          </cell>
        </row>
        <row r="83">
          <cell r="B83" t="str">
            <v>2.99.06</v>
          </cell>
          <cell r="C83" t="str">
            <v>Utiles y materiales de resguardo y seguridad</v>
          </cell>
        </row>
        <row r="84">
          <cell r="B84" t="str">
            <v>2.99.07</v>
          </cell>
          <cell r="C84" t="str">
            <v>Utiles y materiales de cocina y comedor</v>
          </cell>
        </row>
        <row r="85">
          <cell r="B85" t="str">
            <v>2.99.99</v>
          </cell>
          <cell r="C85" t="str">
            <v>Otros útiles, materiales y suministros</v>
          </cell>
        </row>
        <row r="86">
          <cell r="B86" t="str">
            <v>5.01.01</v>
          </cell>
          <cell r="C86" t="str">
            <v>Maquinaria y equipo para la producción</v>
          </cell>
        </row>
        <row r="87">
          <cell r="B87" t="str">
            <v>5.01.02</v>
          </cell>
          <cell r="C87" t="str">
            <v>Equipo de transporte</v>
          </cell>
        </row>
        <row r="88">
          <cell r="B88" t="str">
            <v>5.01.03</v>
          </cell>
          <cell r="C88" t="str">
            <v>Equipo de comunicación</v>
          </cell>
        </row>
        <row r="89">
          <cell r="B89" t="str">
            <v>5.01.04</v>
          </cell>
          <cell r="C89" t="str">
            <v>Equipo y mobiliario de oficina</v>
          </cell>
        </row>
        <row r="90">
          <cell r="B90" t="str">
            <v>5.01.05</v>
          </cell>
          <cell r="C90" t="str">
            <v>Equipo y programas  de cómputo</v>
          </cell>
        </row>
        <row r="91">
          <cell r="B91" t="str">
            <v>5.01.06</v>
          </cell>
          <cell r="C91" t="str">
            <v>Equipo sanitario, de laboratorio e investigación</v>
          </cell>
        </row>
        <row r="92">
          <cell r="B92" t="str">
            <v>5.01.07</v>
          </cell>
          <cell r="C92" t="str">
            <v>Equipo y mobiliario educacional, deportivo y recreativo</v>
          </cell>
        </row>
        <row r="93">
          <cell r="B93" t="str">
            <v>5.01.99</v>
          </cell>
          <cell r="C93" t="str">
            <v>Maquinaria y equipo diverso</v>
          </cell>
        </row>
        <row r="94">
          <cell r="B94" t="str">
            <v>5.02.01</v>
          </cell>
          <cell r="C94" t="str">
            <v>Edificios</v>
          </cell>
        </row>
        <row r="95">
          <cell r="B95" t="str">
            <v>5.02.02</v>
          </cell>
          <cell r="C95" t="str">
            <v>Vías de comunicación terrestre</v>
          </cell>
        </row>
        <row r="96">
          <cell r="B96" t="str">
            <v>5.02.03</v>
          </cell>
          <cell r="C96" t="str">
            <v>Vías férreas</v>
          </cell>
        </row>
        <row r="97">
          <cell r="B97" t="str">
            <v>5.02.04</v>
          </cell>
          <cell r="C97" t="str">
            <v>Obras marítimas y fluviales</v>
          </cell>
        </row>
        <row r="98">
          <cell r="B98" t="str">
            <v>5.02.05</v>
          </cell>
          <cell r="C98" t="str">
            <v>Aeropuertos</v>
          </cell>
        </row>
        <row r="99">
          <cell r="B99" t="str">
            <v>5.02.06</v>
          </cell>
          <cell r="C99" t="str">
            <v>Obras urbanísticas</v>
          </cell>
        </row>
        <row r="100">
          <cell r="B100" t="str">
            <v>5.02.07</v>
          </cell>
          <cell r="C100" t="str">
            <v>Instalaciones</v>
          </cell>
        </row>
        <row r="101">
          <cell r="B101" t="str">
            <v>5.02.99</v>
          </cell>
          <cell r="C101" t="str">
            <v>Otras construcciones,  adiciones y mejoras</v>
          </cell>
        </row>
        <row r="102">
          <cell r="B102" t="str">
            <v>5.03.01</v>
          </cell>
          <cell r="C102" t="str">
            <v xml:space="preserve">Terrenos </v>
          </cell>
        </row>
        <row r="103">
          <cell r="B103" t="str">
            <v>5.03.02</v>
          </cell>
          <cell r="C103" t="str">
            <v>Edificios preexistentes</v>
          </cell>
        </row>
        <row r="104">
          <cell r="B104" t="str">
            <v>5.03.99</v>
          </cell>
          <cell r="C104" t="str">
            <v>Otras obras preexistentes</v>
          </cell>
        </row>
        <row r="105">
          <cell r="B105" t="str">
            <v>5.99.01</v>
          </cell>
          <cell r="C105" t="str">
            <v>Semovientes</v>
          </cell>
        </row>
        <row r="106">
          <cell r="B106" t="str">
            <v>5.99.02</v>
          </cell>
          <cell r="C106" t="str">
            <v>Piezas y obras de colección</v>
          </cell>
        </row>
        <row r="107">
          <cell r="B107" t="str">
            <v>5.99.03</v>
          </cell>
          <cell r="C107" t="str">
            <v>Bienes intangibles</v>
          </cell>
        </row>
        <row r="108">
          <cell r="B108" t="str">
            <v>5.99.99</v>
          </cell>
          <cell r="C108" t="str">
            <v>Otros bienes duraderos</v>
          </cell>
        </row>
        <row r="110">
          <cell r="B110" t="str">
            <v>(vacías)</v>
          </cell>
          <cell r="C110" t="e">
            <v>#N/A</v>
          </cell>
        </row>
      </sheetData>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62"/>
  <sheetViews>
    <sheetView topLeftCell="A313" workbookViewId="0">
      <selection activeCell="H357" sqref="H357"/>
    </sheetView>
  </sheetViews>
  <sheetFormatPr baseColWidth="10" defaultRowHeight="14.4" x14ac:dyDescent="0.3"/>
  <cols>
    <col min="8" max="8" width="17.109375" customWidth="1"/>
    <col min="10" max="10" width="81" customWidth="1"/>
  </cols>
  <sheetData>
    <row r="2" spans="2:10" x14ac:dyDescent="0.3">
      <c r="B2" s="452" t="s">
        <v>590</v>
      </c>
      <c r="C2" s="452"/>
      <c r="D2" s="452"/>
      <c r="E2" s="452"/>
      <c r="F2" s="452"/>
      <c r="G2" s="452"/>
      <c r="H2" s="452"/>
      <c r="I2" s="452"/>
      <c r="J2" s="452"/>
    </row>
    <row r="3" spans="2:10" x14ac:dyDescent="0.3">
      <c r="B3" s="453"/>
      <c r="C3" s="453"/>
      <c r="D3" s="453"/>
      <c r="E3" s="453"/>
      <c r="F3" s="453"/>
      <c r="G3" s="453"/>
      <c r="H3" s="64" t="s">
        <v>591</v>
      </c>
      <c r="I3" s="64" t="s">
        <v>591</v>
      </c>
      <c r="J3" s="66"/>
    </row>
    <row r="4" spans="2:10" ht="15" thickBot="1" x14ac:dyDescent="0.35">
      <c r="B4" s="454" t="s">
        <v>592</v>
      </c>
      <c r="C4" s="454"/>
      <c r="D4" s="454"/>
      <c r="E4" s="454"/>
      <c r="F4" s="454"/>
      <c r="G4" s="454"/>
      <c r="H4" s="68" t="s">
        <v>593</v>
      </c>
      <c r="I4" s="68" t="s">
        <v>594</v>
      </c>
      <c r="J4" s="69" t="s">
        <v>595</v>
      </c>
    </row>
    <row r="5" spans="2:10" x14ac:dyDescent="0.3">
      <c r="B5" s="449"/>
      <c r="C5" s="449"/>
      <c r="D5" s="449"/>
      <c r="E5" s="449"/>
      <c r="F5" s="449"/>
      <c r="G5" s="449"/>
      <c r="H5" s="8"/>
      <c r="I5" s="76"/>
      <c r="J5" s="76"/>
    </row>
    <row r="6" spans="2:10" x14ac:dyDescent="0.3">
      <c r="B6" s="70">
        <v>1</v>
      </c>
      <c r="C6" s="447" t="s">
        <v>596</v>
      </c>
      <c r="D6" s="447"/>
      <c r="E6" s="447"/>
      <c r="F6" s="447"/>
      <c r="G6" s="65"/>
      <c r="H6" s="65"/>
      <c r="I6" s="65"/>
      <c r="J6" s="65"/>
    </row>
    <row r="7" spans="2:10" x14ac:dyDescent="0.3">
      <c r="B7" s="445"/>
      <c r="C7" s="445"/>
      <c r="D7" s="445"/>
      <c r="E7" s="445"/>
      <c r="F7" s="445"/>
      <c r="G7" s="445"/>
      <c r="H7" s="8"/>
      <c r="I7" s="8"/>
      <c r="J7" s="8"/>
    </row>
    <row r="8" spans="2:10" x14ac:dyDescent="0.3">
      <c r="B8" s="8"/>
      <c r="C8" s="70" t="s">
        <v>597</v>
      </c>
      <c r="D8" s="447" t="s">
        <v>598</v>
      </c>
      <c r="E8" s="447"/>
      <c r="F8" s="447"/>
      <c r="G8" s="447"/>
      <c r="H8" s="8"/>
      <c r="I8" s="8"/>
      <c r="J8" s="8"/>
    </row>
    <row r="9" spans="2:10" x14ac:dyDescent="0.3">
      <c r="B9" s="445"/>
      <c r="C9" s="445"/>
      <c r="D9" s="445"/>
      <c r="E9" s="445"/>
      <c r="F9" s="445"/>
      <c r="G9" s="445"/>
      <c r="H9" s="8" t="s">
        <v>1245</v>
      </c>
      <c r="I9" s="8"/>
      <c r="J9" s="8"/>
    </row>
    <row r="10" spans="2:10" x14ac:dyDescent="0.3">
      <c r="B10" s="445"/>
      <c r="C10" s="445"/>
      <c r="D10" s="70" t="s">
        <v>599</v>
      </c>
      <c r="E10" s="447" t="s">
        <v>600</v>
      </c>
      <c r="F10" s="447"/>
      <c r="G10" s="8"/>
      <c r="H10" s="70" t="s">
        <v>599</v>
      </c>
      <c r="I10" s="70">
        <v>0</v>
      </c>
      <c r="J10" s="71" t="s">
        <v>929</v>
      </c>
    </row>
    <row r="11" spans="2:10" x14ac:dyDescent="0.3">
      <c r="B11" s="445"/>
      <c r="C11" s="445"/>
      <c r="D11" s="445"/>
      <c r="E11" s="445"/>
      <c r="F11" s="445"/>
      <c r="G11" s="445"/>
      <c r="H11" s="8"/>
      <c r="I11" s="8"/>
      <c r="J11" s="8"/>
    </row>
    <row r="12" spans="2:10" x14ac:dyDescent="0.3">
      <c r="B12" s="445"/>
      <c r="C12" s="445"/>
      <c r="D12" s="8"/>
      <c r="E12" s="72" t="s">
        <v>601</v>
      </c>
      <c r="F12" s="445" t="s">
        <v>602</v>
      </c>
      <c r="G12" s="445"/>
      <c r="H12" s="8" t="s">
        <v>1220</v>
      </c>
      <c r="I12" s="8"/>
      <c r="J12" s="8"/>
    </row>
    <row r="13" spans="2:10" x14ac:dyDescent="0.3">
      <c r="B13" s="445"/>
      <c r="C13" s="445"/>
      <c r="D13" s="445"/>
      <c r="E13" s="445"/>
      <c r="F13" s="451"/>
      <c r="G13" s="451"/>
      <c r="H13" s="70" t="s">
        <v>601</v>
      </c>
      <c r="I13" s="70" t="s">
        <v>603</v>
      </c>
      <c r="J13" s="71" t="s">
        <v>930</v>
      </c>
    </row>
    <row r="14" spans="2:10" x14ac:dyDescent="0.3">
      <c r="B14" s="445"/>
      <c r="C14" s="445"/>
      <c r="D14" s="445"/>
      <c r="E14" s="445"/>
      <c r="F14" s="451"/>
      <c r="G14" s="451"/>
      <c r="H14" s="72" t="s">
        <v>601</v>
      </c>
      <c r="I14" s="72" t="s">
        <v>604</v>
      </c>
      <c r="J14" s="8" t="s">
        <v>931</v>
      </c>
    </row>
    <row r="15" spans="2:10" x14ac:dyDescent="0.3">
      <c r="B15" s="445"/>
      <c r="C15" s="445"/>
      <c r="D15" s="445"/>
      <c r="E15" s="445"/>
      <c r="F15" s="451"/>
      <c r="G15" s="451"/>
      <c r="H15" s="72" t="s">
        <v>601</v>
      </c>
      <c r="I15" s="72" t="s">
        <v>605</v>
      </c>
      <c r="J15" s="8" t="s">
        <v>932</v>
      </c>
    </row>
    <row r="16" spans="2:10" x14ac:dyDescent="0.3">
      <c r="B16" s="445"/>
      <c r="C16" s="445"/>
      <c r="D16" s="445"/>
      <c r="E16" s="445"/>
      <c r="F16" s="451"/>
      <c r="G16" s="451"/>
      <c r="H16" s="72" t="s">
        <v>601</v>
      </c>
      <c r="I16" s="72" t="s">
        <v>606</v>
      </c>
      <c r="J16" s="8" t="s">
        <v>935</v>
      </c>
    </row>
    <row r="17" spans="2:10" x14ac:dyDescent="0.3">
      <c r="B17" s="445"/>
      <c r="C17" s="445"/>
      <c r="D17" s="445"/>
      <c r="E17" s="445"/>
      <c r="F17" s="451"/>
      <c r="G17" s="451"/>
      <c r="H17" s="72" t="s">
        <v>601</v>
      </c>
      <c r="I17" s="72" t="s">
        <v>607</v>
      </c>
      <c r="J17" s="8" t="s">
        <v>934</v>
      </c>
    </row>
    <row r="18" spans="2:10" x14ac:dyDescent="0.3">
      <c r="B18" s="445"/>
      <c r="C18" s="445"/>
      <c r="D18" s="445"/>
      <c r="E18" s="445"/>
      <c r="F18" s="451"/>
      <c r="G18" s="451"/>
      <c r="H18" s="72" t="s">
        <v>601</v>
      </c>
      <c r="I18" s="72" t="s">
        <v>608</v>
      </c>
      <c r="J18" s="8" t="s">
        <v>933</v>
      </c>
    </row>
    <row r="19" spans="2:10" x14ac:dyDescent="0.3">
      <c r="B19" s="445"/>
      <c r="C19" s="445"/>
      <c r="D19" s="445"/>
      <c r="E19" s="445"/>
      <c r="F19" s="451"/>
      <c r="G19" s="451"/>
      <c r="H19" s="70" t="s">
        <v>601</v>
      </c>
      <c r="I19" s="70" t="s">
        <v>609</v>
      </c>
      <c r="J19" s="71" t="s">
        <v>936</v>
      </c>
    </row>
    <row r="20" spans="2:10" x14ac:dyDescent="0.3">
      <c r="B20" s="445"/>
      <c r="C20" s="445"/>
      <c r="D20" s="445"/>
      <c r="E20" s="445"/>
      <c r="F20" s="451"/>
      <c r="G20" s="451"/>
      <c r="H20" s="72" t="s">
        <v>601</v>
      </c>
      <c r="I20" s="72" t="s">
        <v>610</v>
      </c>
      <c r="J20" s="8" t="s">
        <v>937</v>
      </c>
    </row>
    <row r="21" spans="2:10" x14ac:dyDescent="0.3">
      <c r="B21" s="445"/>
      <c r="C21" s="445"/>
      <c r="D21" s="445"/>
      <c r="E21" s="445"/>
      <c r="F21" s="451"/>
      <c r="G21" s="451"/>
      <c r="H21" s="72" t="s">
        <v>601</v>
      </c>
      <c r="I21" s="72" t="s">
        <v>611</v>
      </c>
      <c r="J21" s="8" t="s">
        <v>938</v>
      </c>
    </row>
    <row r="22" spans="2:10" x14ac:dyDescent="0.3">
      <c r="B22" s="445"/>
      <c r="C22" s="445"/>
      <c r="D22" s="445"/>
      <c r="E22" s="445"/>
      <c r="F22" s="451"/>
      <c r="G22" s="451"/>
      <c r="H22" s="72" t="s">
        <v>601</v>
      </c>
      <c r="I22" s="72" t="s">
        <v>612</v>
      </c>
      <c r="J22" s="8" t="s">
        <v>939</v>
      </c>
    </row>
    <row r="23" spans="2:10" x14ac:dyDescent="0.3">
      <c r="B23" s="445"/>
      <c r="C23" s="445"/>
      <c r="D23" s="445"/>
      <c r="E23" s="445"/>
      <c r="F23" s="451"/>
      <c r="G23" s="451"/>
      <c r="H23" s="72" t="s">
        <v>601</v>
      </c>
      <c r="I23" s="72" t="s">
        <v>613</v>
      </c>
      <c r="J23" s="8" t="s">
        <v>940</v>
      </c>
    </row>
    <row r="24" spans="2:10" x14ac:dyDescent="0.3">
      <c r="B24" s="445"/>
      <c r="C24" s="445"/>
      <c r="D24" s="445"/>
      <c r="E24" s="445"/>
      <c r="F24" s="451"/>
      <c r="G24" s="451"/>
      <c r="H24" s="72" t="s">
        <v>601</v>
      </c>
      <c r="I24" s="72" t="s">
        <v>614</v>
      </c>
      <c r="J24" s="8" t="s">
        <v>941</v>
      </c>
    </row>
    <row r="25" spans="2:10" x14ac:dyDescent="0.3">
      <c r="B25" s="445"/>
      <c r="C25" s="445"/>
      <c r="D25" s="445"/>
      <c r="E25" s="445"/>
      <c r="F25" s="451"/>
      <c r="G25" s="451"/>
      <c r="H25" s="70" t="s">
        <v>601</v>
      </c>
      <c r="I25" s="70" t="s">
        <v>615</v>
      </c>
      <c r="J25" s="71" t="s">
        <v>942</v>
      </c>
    </row>
    <row r="26" spans="2:10" x14ac:dyDescent="0.3">
      <c r="B26" s="445"/>
      <c r="C26" s="445"/>
      <c r="D26" s="445"/>
      <c r="E26" s="445"/>
      <c r="F26" s="451"/>
      <c r="G26" s="451"/>
      <c r="H26" s="72" t="s">
        <v>601</v>
      </c>
      <c r="I26" s="72" t="s">
        <v>616</v>
      </c>
      <c r="J26" s="8" t="s">
        <v>943</v>
      </c>
    </row>
    <row r="27" spans="2:10" x14ac:dyDescent="0.3">
      <c r="B27" s="445"/>
      <c r="C27" s="445"/>
      <c r="D27" s="445"/>
      <c r="E27" s="445"/>
      <c r="F27" s="451"/>
      <c r="G27" s="451"/>
      <c r="H27" s="72" t="s">
        <v>601</v>
      </c>
      <c r="I27" s="72" t="s">
        <v>617</v>
      </c>
      <c r="J27" s="8" t="s">
        <v>944</v>
      </c>
    </row>
    <row r="28" spans="2:10" x14ac:dyDescent="0.3">
      <c r="B28" s="445"/>
      <c r="C28" s="445"/>
      <c r="D28" s="445"/>
      <c r="E28" s="445"/>
      <c r="F28" s="451"/>
      <c r="G28" s="451"/>
      <c r="H28" s="72" t="s">
        <v>601</v>
      </c>
      <c r="I28" s="72" t="s">
        <v>618</v>
      </c>
      <c r="J28" s="8" t="s">
        <v>945</v>
      </c>
    </row>
    <row r="29" spans="2:10" x14ac:dyDescent="0.3">
      <c r="B29" s="445"/>
      <c r="C29" s="445"/>
      <c r="D29" s="445"/>
      <c r="E29" s="445"/>
      <c r="F29" s="451"/>
      <c r="G29" s="451"/>
      <c r="H29" s="72" t="s">
        <v>601</v>
      </c>
      <c r="I29" s="72" t="s">
        <v>619</v>
      </c>
      <c r="J29" s="8" t="s">
        <v>946</v>
      </c>
    </row>
    <row r="30" spans="2:10" x14ac:dyDescent="0.3">
      <c r="B30" s="445"/>
      <c r="C30" s="445"/>
      <c r="D30" s="445"/>
      <c r="E30" s="445"/>
      <c r="F30" s="451"/>
      <c r="G30" s="451"/>
      <c r="H30" s="72" t="s">
        <v>601</v>
      </c>
      <c r="I30" s="72" t="s">
        <v>620</v>
      </c>
      <c r="J30" s="8" t="s">
        <v>947</v>
      </c>
    </row>
    <row r="31" spans="2:10" x14ac:dyDescent="0.3">
      <c r="B31" s="445"/>
      <c r="C31" s="445"/>
      <c r="D31" s="445"/>
      <c r="E31" s="445"/>
      <c r="F31" s="451"/>
      <c r="G31" s="451"/>
      <c r="H31" s="70" t="s">
        <v>601</v>
      </c>
      <c r="I31" s="70" t="s">
        <v>621</v>
      </c>
      <c r="J31" s="71" t="s">
        <v>948</v>
      </c>
    </row>
    <row r="32" spans="2:10" x14ac:dyDescent="0.3">
      <c r="B32" s="445"/>
      <c r="C32" s="445"/>
      <c r="D32" s="445"/>
      <c r="E32" s="445"/>
      <c r="F32" s="451"/>
      <c r="G32" s="451"/>
      <c r="H32" s="72" t="s">
        <v>601</v>
      </c>
      <c r="I32" s="72" t="s">
        <v>622</v>
      </c>
      <c r="J32" s="8" t="s">
        <v>949</v>
      </c>
    </row>
    <row r="33" spans="2:10" x14ac:dyDescent="0.3">
      <c r="B33" s="445"/>
      <c r="C33" s="445"/>
      <c r="D33" s="445"/>
      <c r="E33" s="445"/>
      <c r="F33" s="451"/>
      <c r="G33" s="451"/>
      <c r="H33" s="72" t="s">
        <v>601</v>
      </c>
      <c r="I33" s="72" t="s">
        <v>623</v>
      </c>
      <c r="J33" s="8" t="s">
        <v>950</v>
      </c>
    </row>
    <row r="34" spans="2:10" x14ac:dyDescent="0.3">
      <c r="B34" s="445"/>
      <c r="C34" s="445"/>
      <c r="D34" s="8"/>
      <c r="E34" s="72" t="s">
        <v>624</v>
      </c>
      <c r="F34" s="445" t="s">
        <v>625</v>
      </c>
      <c r="G34" s="445"/>
      <c r="H34" s="77" t="s">
        <v>1221</v>
      </c>
      <c r="I34" s="8"/>
      <c r="J34" s="8"/>
    </row>
    <row r="35" spans="2:10" x14ac:dyDescent="0.3">
      <c r="B35" s="445"/>
      <c r="C35" s="445"/>
      <c r="D35" s="445"/>
      <c r="E35" s="445"/>
      <c r="F35" s="72"/>
      <c r="G35" s="8"/>
      <c r="H35" s="70" t="s">
        <v>624</v>
      </c>
      <c r="I35" s="70" t="s">
        <v>627</v>
      </c>
      <c r="J35" s="71" t="s">
        <v>951</v>
      </c>
    </row>
    <row r="36" spans="2:10" x14ac:dyDescent="0.3">
      <c r="B36" s="445"/>
      <c r="C36" s="445"/>
      <c r="D36" s="445"/>
      <c r="E36" s="445"/>
      <c r="F36" s="72"/>
      <c r="G36" s="8"/>
      <c r="H36" s="72" t="s">
        <v>624</v>
      </c>
      <c r="I36" s="72" t="s">
        <v>628</v>
      </c>
      <c r="J36" s="8" t="s">
        <v>952</v>
      </c>
    </row>
    <row r="37" spans="2:10" x14ac:dyDescent="0.3">
      <c r="B37" s="445"/>
      <c r="C37" s="445"/>
      <c r="D37" s="445"/>
      <c r="E37" s="445"/>
      <c r="F37" s="72"/>
      <c r="G37" s="8"/>
      <c r="H37" s="72" t="s">
        <v>624</v>
      </c>
      <c r="I37" s="72" t="s">
        <v>629</v>
      </c>
      <c r="J37" s="8" t="s">
        <v>953</v>
      </c>
    </row>
    <row r="38" spans="2:10" x14ac:dyDescent="0.3">
      <c r="B38" s="445"/>
      <c r="C38" s="445"/>
      <c r="D38" s="445"/>
      <c r="E38" s="445"/>
      <c r="F38" s="72"/>
      <c r="G38" s="8"/>
      <c r="H38" s="72" t="s">
        <v>624</v>
      </c>
      <c r="I38" s="72" t="s">
        <v>630</v>
      </c>
      <c r="J38" s="8" t="s">
        <v>954</v>
      </c>
    </row>
    <row r="39" spans="2:10" x14ac:dyDescent="0.3">
      <c r="B39" s="445"/>
      <c r="C39" s="445"/>
      <c r="D39" s="445"/>
      <c r="E39" s="445"/>
      <c r="F39" s="72"/>
      <c r="G39" s="8"/>
      <c r="H39" s="72" t="s">
        <v>624</v>
      </c>
      <c r="I39" s="72" t="s">
        <v>631</v>
      </c>
      <c r="J39" s="8" t="s">
        <v>955</v>
      </c>
    </row>
    <row r="40" spans="2:10" x14ac:dyDescent="0.3">
      <c r="B40" s="445"/>
      <c r="C40" s="445"/>
      <c r="D40" s="445"/>
      <c r="E40" s="445"/>
      <c r="F40" s="72"/>
      <c r="G40" s="8"/>
      <c r="H40" s="72" t="s">
        <v>624</v>
      </c>
      <c r="I40" s="72" t="s">
        <v>632</v>
      </c>
      <c r="J40" s="8" t="s">
        <v>956</v>
      </c>
    </row>
    <row r="41" spans="2:10" x14ac:dyDescent="0.3">
      <c r="B41" s="445"/>
      <c r="C41" s="445"/>
      <c r="D41" s="445"/>
      <c r="E41" s="445"/>
      <c r="F41" s="72"/>
      <c r="G41" s="8"/>
      <c r="H41" s="70" t="s">
        <v>624</v>
      </c>
      <c r="I41" s="70" t="s">
        <v>633</v>
      </c>
      <c r="J41" s="71" t="s">
        <v>957</v>
      </c>
    </row>
    <row r="42" spans="2:10" x14ac:dyDescent="0.3">
      <c r="B42" s="445"/>
      <c r="C42" s="445"/>
      <c r="D42" s="445"/>
      <c r="E42" s="445"/>
      <c r="F42" s="72"/>
      <c r="G42" s="8"/>
      <c r="H42" s="72" t="s">
        <v>624</v>
      </c>
      <c r="I42" s="72" t="s">
        <v>634</v>
      </c>
      <c r="J42" s="8" t="s">
        <v>958</v>
      </c>
    </row>
    <row r="43" spans="2:10" x14ac:dyDescent="0.3">
      <c r="B43" s="445"/>
      <c r="C43" s="445"/>
      <c r="D43" s="445"/>
      <c r="E43" s="445"/>
      <c r="F43" s="72"/>
      <c r="G43" s="8"/>
      <c r="H43" s="72" t="s">
        <v>624</v>
      </c>
      <c r="I43" s="72" t="s">
        <v>635</v>
      </c>
      <c r="J43" s="8" t="s">
        <v>959</v>
      </c>
    </row>
    <row r="44" spans="2:10" x14ac:dyDescent="0.3">
      <c r="B44" s="445"/>
      <c r="C44" s="445"/>
      <c r="D44" s="445"/>
      <c r="E44" s="445"/>
      <c r="F44" s="72"/>
      <c r="G44" s="8"/>
      <c r="H44" s="72" t="s">
        <v>624</v>
      </c>
      <c r="I44" s="72" t="s">
        <v>636</v>
      </c>
      <c r="J44" s="8" t="s">
        <v>960</v>
      </c>
    </row>
    <row r="45" spans="2:10" x14ac:dyDescent="0.3">
      <c r="B45" s="445"/>
      <c r="C45" s="445"/>
      <c r="D45" s="445"/>
      <c r="E45" s="445"/>
      <c r="F45" s="445"/>
      <c r="G45" s="445"/>
      <c r="H45" s="72" t="s">
        <v>624</v>
      </c>
      <c r="I45" s="72" t="s">
        <v>637</v>
      </c>
      <c r="J45" s="8" t="s">
        <v>961</v>
      </c>
    </row>
    <row r="46" spans="2:10" x14ac:dyDescent="0.3">
      <c r="B46" s="445"/>
      <c r="C46" s="445"/>
      <c r="D46" s="445"/>
      <c r="E46" s="445"/>
      <c r="F46" s="445"/>
      <c r="G46" s="445"/>
      <c r="H46" s="72" t="s">
        <v>624</v>
      </c>
      <c r="I46" s="72" t="s">
        <v>638</v>
      </c>
      <c r="J46" s="8" t="s">
        <v>962</v>
      </c>
    </row>
    <row r="47" spans="2:10" x14ac:dyDescent="0.3">
      <c r="B47" s="445"/>
      <c r="C47" s="445"/>
      <c r="D47" s="445"/>
      <c r="E47" s="445"/>
      <c r="F47" s="447"/>
      <c r="G47" s="447"/>
      <c r="H47" s="77" t="s">
        <v>1222</v>
      </c>
      <c r="I47" s="8"/>
      <c r="J47" s="8"/>
    </row>
    <row r="48" spans="2:10" x14ac:dyDescent="0.3">
      <c r="B48" s="445"/>
      <c r="C48" s="445"/>
      <c r="D48" s="70" t="s">
        <v>639</v>
      </c>
      <c r="E48" s="447" t="s">
        <v>640</v>
      </c>
      <c r="F48" s="447"/>
      <c r="G48" s="8"/>
      <c r="H48" s="70" t="s">
        <v>639</v>
      </c>
      <c r="I48" s="70">
        <v>1</v>
      </c>
      <c r="J48" s="71" t="s">
        <v>963</v>
      </c>
    </row>
    <row r="49" spans="2:10" x14ac:dyDescent="0.3">
      <c r="B49" s="445"/>
      <c r="C49" s="445"/>
      <c r="D49" s="8"/>
      <c r="E49" s="445" t="s">
        <v>626</v>
      </c>
      <c r="F49" s="445"/>
      <c r="G49" s="8"/>
      <c r="H49" s="72"/>
      <c r="I49" s="70"/>
      <c r="J49" s="65"/>
    </row>
    <row r="50" spans="2:10" x14ac:dyDescent="0.3">
      <c r="B50" s="445"/>
      <c r="C50" s="445"/>
      <c r="D50" s="445"/>
      <c r="E50" s="445"/>
      <c r="F50" s="445"/>
      <c r="G50" s="445"/>
      <c r="H50" s="70" t="s">
        <v>639</v>
      </c>
      <c r="I50" s="70" t="s">
        <v>641</v>
      </c>
      <c r="J50" s="71" t="s">
        <v>964</v>
      </c>
    </row>
    <row r="51" spans="2:10" x14ac:dyDescent="0.3">
      <c r="B51" s="445"/>
      <c r="C51" s="445"/>
      <c r="D51" s="445"/>
      <c r="E51" s="445"/>
      <c r="F51" s="445"/>
      <c r="G51" s="445"/>
      <c r="H51" s="72" t="s">
        <v>639</v>
      </c>
      <c r="I51" s="72" t="s">
        <v>642</v>
      </c>
      <c r="J51" s="8" t="s">
        <v>965</v>
      </c>
    </row>
    <row r="52" spans="2:10" x14ac:dyDescent="0.3">
      <c r="B52" s="445"/>
      <c r="C52" s="445"/>
      <c r="D52" s="445"/>
      <c r="E52" s="445"/>
      <c r="F52" s="445"/>
      <c r="G52" s="445"/>
      <c r="H52" s="72" t="s">
        <v>639</v>
      </c>
      <c r="I52" s="72" t="s">
        <v>643</v>
      </c>
      <c r="J52" s="8" t="s">
        <v>966</v>
      </c>
    </row>
    <row r="53" spans="2:10" x14ac:dyDescent="0.3">
      <c r="B53" s="445"/>
      <c r="C53" s="445"/>
      <c r="D53" s="445"/>
      <c r="E53" s="445"/>
      <c r="F53" s="445"/>
      <c r="G53" s="445"/>
      <c r="H53" s="72" t="s">
        <v>639</v>
      </c>
      <c r="I53" s="72" t="s">
        <v>644</v>
      </c>
      <c r="J53" s="8" t="s">
        <v>967</v>
      </c>
    </row>
    <row r="54" spans="2:10" x14ac:dyDescent="0.3">
      <c r="B54" s="445"/>
      <c r="C54" s="445"/>
      <c r="D54" s="445"/>
      <c r="E54" s="445"/>
      <c r="F54" s="445"/>
      <c r="G54" s="445"/>
      <c r="H54" s="72" t="s">
        <v>639</v>
      </c>
      <c r="I54" s="72" t="s">
        <v>645</v>
      </c>
      <c r="J54" s="8" t="s">
        <v>968</v>
      </c>
    </row>
    <row r="55" spans="2:10" x14ac:dyDescent="0.3">
      <c r="B55" s="445"/>
      <c r="C55" s="445"/>
      <c r="D55" s="445"/>
      <c r="E55" s="445"/>
      <c r="F55" s="445"/>
      <c r="G55" s="445"/>
      <c r="H55" s="72" t="s">
        <v>639</v>
      </c>
      <c r="I55" s="72" t="s">
        <v>646</v>
      </c>
      <c r="J55" s="8" t="s">
        <v>969</v>
      </c>
    </row>
    <row r="56" spans="2:10" x14ac:dyDescent="0.3">
      <c r="B56" s="445"/>
      <c r="C56" s="445"/>
      <c r="D56" s="445"/>
      <c r="E56" s="445"/>
      <c r="F56" s="445"/>
      <c r="G56" s="445"/>
      <c r="H56" s="70" t="s">
        <v>639</v>
      </c>
      <c r="I56" s="70" t="s">
        <v>647</v>
      </c>
      <c r="J56" s="71" t="s">
        <v>970</v>
      </c>
    </row>
    <row r="57" spans="2:10" x14ac:dyDescent="0.3">
      <c r="B57" s="445"/>
      <c r="C57" s="445"/>
      <c r="D57" s="445"/>
      <c r="E57" s="445"/>
      <c r="F57" s="445"/>
      <c r="G57" s="445"/>
      <c r="H57" s="72" t="s">
        <v>639</v>
      </c>
      <c r="I57" s="72" t="s">
        <v>648</v>
      </c>
      <c r="J57" s="8" t="s">
        <v>971</v>
      </c>
    </row>
    <row r="58" spans="2:10" x14ac:dyDescent="0.3">
      <c r="B58" s="445"/>
      <c r="C58" s="445"/>
      <c r="D58" s="445"/>
      <c r="E58" s="445"/>
      <c r="F58" s="445"/>
      <c r="G58" s="445"/>
      <c r="H58" s="72" t="s">
        <v>639</v>
      </c>
      <c r="I58" s="72" t="s">
        <v>649</v>
      </c>
      <c r="J58" s="8" t="s">
        <v>972</v>
      </c>
    </row>
    <row r="59" spans="2:10" x14ac:dyDescent="0.3">
      <c r="B59" s="445"/>
      <c r="C59" s="445"/>
      <c r="D59" s="445"/>
      <c r="E59" s="445"/>
      <c r="F59" s="445"/>
      <c r="G59" s="445"/>
      <c r="H59" s="72" t="s">
        <v>639</v>
      </c>
      <c r="I59" s="72" t="s">
        <v>650</v>
      </c>
      <c r="J59" s="8" t="s">
        <v>973</v>
      </c>
    </row>
    <row r="60" spans="2:10" x14ac:dyDescent="0.3">
      <c r="B60" s="445"/>
      <c r="C60" s="445"/>
      <c r="D60" s="445"/>
      <c r="E60" s="445"/>
      <c r="F60" s="445"/>
      <c r="G60" s="445"/>
      <c r="H60" s="72" t="s">
        <v>639</v>
      </c>
      <c r="I60" s="72" t="s">
        <v>651</v>
      </c>
      <c r="J60" s="8" t="s">
        <v>974</v>
      </c>
    </row>
    <row r="61" spans="2:10" x14ac:dyDescent="0.3">
      <c r="B61" s="445"/>
      <c r="C61" s="445"/>
      <c r="D61" s="445"/>
      <c r="E61" s="445"/>
      <c r="F61" s="445"/>
      <c r="G61" s="445"/>
      <c r="H61" s="72" t="s">
        <v>639</v>
      </c>
      <c r="I61" s="72" t="s">
        <v>652</v>
      </c>
      <c r="J61" s="8" t="s">
        <v>975</v>
      </c>
    </row>
    <row r="62" spans="2:10" x14ac:dyDescent="0.3">
      <c r="B62" s="445"/>
      <c r="C62" s="445"/>
      <c r="D62" s="445"/>
      <c r="E62" s="445"/>
      <c r="F62" s="445"/>
      <c r="G62" s="445"/>
      <c r="H62" s="70" t="s">
        <v>639</v>
      </c>
      <c r="I62" s="70" t="s">
        <v>653</v>
      </c>
      <c r="J62" s="71" t="s">
        <v>976</v>
      </c>
    </row>
    <row r="63" spans="2:10" x14ac:dyDescent="0.3">
      <c r="B63" s="445"/>
      <c r="C63" s="445"/>
      <c r="D63" s="445"/>
      <c r="E63" s="445"/>
      <c r="F63" s="445"/>
      <c r="G63" s="445"/>
      <c r="H63" s="72" t="s">
        <v>639</v>
      </c>
      <c r="I63" s="72" t="s">
        <v>654</v>
      </c>
      <c r="J63" s="8" t="s">
        <v>977</v>
      </c>
    </row>
    <row r="64" spans="2:10" x14ac:dyDescent="0.3">
      <c r="B64" s="445"/>
      <c r="C64" s="445"/>
      <c r="D64" s="445"/>
      <c r="E64" s="445"/>
      <c r="F64" s="445"/>
      <c r="G64" s="445"/>
      <c r="H64" s="72" t="s">
        <v>639</v>
      </c>
      <c r="I64" s="72" t="s">
        <v>655</v>
      </c>
      <c r="J64" s="8" t="s">
        <v>978</v>
      </c>
    </row>
    <row r="65" spans="2:10" x14ac:dyDescent="0.3">
      <c r="B65" s="445"/>
      <c r="C65" s="445"/>
      <c r="D65" s="445"/>
      <c r="E65" s="445"/>
      <c r="F65" s="445"/>
      <c r="G65" s="445"/>
      <c r="H65" s="72" t="s">
        <v>639</v>
      </c>
      <c r="I65" s="72" t="s">
        <v>176</v>
      </c>
      <c r="J65" s="8" t="s">
        <v>979</v>
      </c>
    </row>
    <row r="66" spans="2:10" x14ac:dyDescent="0.3">
      <c r="B66" s="445"/>
      <c r="C66" s="445"/>
      <c r="D66" s="445"/>
      <c r="E66" s="445"/>
      <c r="F66" s="445"/>
      <c r="G66" s="445"/>
      <c r="H66" s="72" t="s">
        <v>639</v>
      </c>
      <c r="I66" s="72" t="s">
        <v>656</v>
      </c>
      <c r="J66" s="8" t="s">
        <v>980</v>
      </c>
    </row>
    <row r="67" spans="2:10" x14ac:dyDescent="0.3">
      <c r="B67" s="445"/>
      <c r="C67" s="445"/>
      <c r="D67" s="445"/>
      <c r="E67" s="445"/>
      <c r="F67" s="445"/>
      <c r="G67" s="445"/>
      <c r="H67" s="72" t="s">
        <v>639</v>
      </c>
      <c r="I67" s="72" t="s">
        <v>657</v>
      </c>
      <c r="J67" s="8" t="s">
        <v>981</v>
      </c>
    </row>
    <row r="68" spans="2:10" x14ac:dyDescent="0.3">
      <c r="B68" s="445"/>
      <c r="C68" s="445"/>
      <c r="D68" s="445"/>
      <c r="E68" s="445"/>
      <c r="F68" s="445"/>
      <c r="G68" s="445"/>
      <c r="H68" s="72" t="s">
        <v>639</v>
      </c>
      <c r="I68" s="72" t="s">
        <v>658</v>
      </c>
      <c r="J68" s="8" t="s">
        <v>982</v>
      </c>
    </row>
    <row r="69" spans="2:10" x14ac:dyDescent="0.3">
      <c r="B69" s="445"/>
      <c r="C69" s="445"/>
      <c r="D69" s="445"/>
      <c r="E69" s="445"/>
      <c r="F69" s="445"/>
      <c r="G69" s="445"/>
      <c r="H69" s="72" t="s">
        <v>639</v>
      </c>
      <c r="I69" s="72" t="s">
        <v>659</v>
      </c>
      <c r="J69" s="8" t="s">
        <v>983</v>
      </c>
    </row>
    <row r="70" spans="2:10" x14ac:dyDescent="0.3">
      <c r="B70" s="445"/>
      <c r="C70" s="445"/>
      <c r="D70" s="445"/>
      <c r="E70" s="445"/>
      <c r="F70" s="445"/>
      <c r="G70" s="445"/>
      <c r="H70" s="70" t="s">
        <v>639</v>
      </c>
      <c r="I70" s="70" t="s">
        <v>660</v>
      </c>
      <c r="J70" s="71" t="s">
        <v>984</v>
      </c>
    </row>
    <row r="71" spans="2:10" x14ac:dyDescent="0.3">
      <c r="B71" s="445"/>
      <c r="C71" s="445"/>
      <c r="D71" s="445"/>
      <c r="E71" s="445"/>
      <c r="F71" s="445"/>
      <c r="G71" s="445"/>
      <c r="H71" s="72" t="s">
        <v>639</v>
      </c>
      <c r="I71" s="72" t="s">
        <v>661</v>
      </c>
      <c r="J71" s="8" t="s">
        <v>985</v>
      </c>
    </row>
    <row r="72" spans="2:10" x14ac:dyDescent="0.3">
      <c r="B72" s="445"/>
      <c r="C72" s="445"/>
      <c r="D72" s="445"/>
      <c r="E72" s="445"/>
      <c r="F72" s="445"/>
      <c r="G72" s="445"/>
      <c r="H72" s="72" t="s">
        <v>639</v>
      </c>
      <c r="I72" s="72" t="s">
        <v>662</v>
      </c>
      <c r="J72" s="8" t="s">
        <v>986</v>
      </c>
    </row>
    <row r="73" spans="2:10" x14ac:dyDescent="0.3">
      <c r="B73" s="445"/>
      <c r="C73" s="445"/>
      <c r="D73" s="445"/>
      <c r="E73" s="445"/>
      <c r="F73" s="445"/>
      <c r="G73" s="445"/>
      <c r="H73" s="72" t="s">
        <v>639</v>
      </c>
      <c r="I73" s="72" t="s">
        <v>663</v>
      </c>
      <c r="J73" s="8" t="s">
        <v>987</v>
      </c>
    </row>
    <row r="74" spans="2:10" x14ac:dyDescent="0.3">
      <c r="B74" s="445"/>
      <c r="C74" s="445"/>
      <c r="D74" s="445"/>
      <c r="E74" s="445"/>
      <c r="F74" s="445"/>
      <c r="G74" s="445"/>
      <c r="H74" s="72" t="s">
        <v>639</v>
      </c>
      <c r="I74" s="72" t="s">
        <v>664</v>
      </c>
      <c r="J74" s="8" t="s">
        <v>988</v>
      </c>
    </row>
    <row r="75" spans="2:10" x14ac:dyDescent="0.3">
      <c r="B75" s="445"/>
      <c r="C75" s="445"/>
      <c r="D75" s="445"/>
      <c r="E75" s="445"/>
      <c r="F75" s="445"/>
      <c r="G75" s="445"/>
      <c r="H75" s="72" t="s">
        <v>639</v>
      </c>
      <c r="I75" s="72" t="s">
        <v>665</v>
      </c>
      <c r="J75" s="8" t="s">
        <v>989</v>
      </c>
    </row>
    <row r="76" spans="2:10" x14ac:dyDescent="0.3">
      <c r="B76" s="445"/>
      <c r="C76" s="445"/>
      <c r="D76" s="445"/>
      <c r="E76" s="445"/>
      <c r="F76" s="445"/>
      <c r="G76" s="445"/>
      <c r="H76" s="72" t="s">
        <v>639</v>
      </c>
      <c r="I76" s="72" t="s">
        <v>666</v>
      </c>
      <c r="J76" s="8" t="s">
        <v>990</v>
      </c>
    </row>
    <row r="77" spans="2:10" ht="15" thickBot="1" x14ac:dyDescent="0.35">
      <c r="B77" s="446"/>
      <c r="C77" s="446"/>
      <c r="D77" s="446"/>
      <c r="E77" s="446"/>
      <c r="F77" s="446"/>
      <c r="G77" s="446"/>
      <c r="H77" s="74" t="s">
        <v>639</v>
      </c>
      <c r="I77" s="74" t="s">
        <v>177</v>
      </c>
      <c r="J77" s="73" t="s">
        <v>991</v>
      </c>
    </row>
    <row r="78" spans="2:10" x14ac:dyDescent="0.3">
      <c r="B78" s="449"/>
      <c r="C78" s="449"/>
      <c r="D78" s="449"/>
      <c r="E78" s="449"/>
      <c r="F78" s="449"/>
      <c r="G78" s="449"/>
      <c r="H78" s="72"/>
      <c r="I78" s="72"/>
      <c r="J78" s="8"/>
    </row>
    <row r="79" spans="2:10" x14ac:dyDescent="0.3">
      <c r="B79" s="445"/>
      <c r="C79" s="445"/>
      <c r="D79" s="445"/>
      <c r="E79" s="445"/>
      <c r="F79" s="445"/>
      <c r="G79" s="445"/>
      <c r="H79" s="70" t="s">
        <v>639</v>
      </c>
      <c r="I79" s="70" t="s">
        <v>667</v>
      </c>
      <c r="J79" s="71" t="s">
        <v>992</v>
      </c>
    </row>
    <row r="80" spans="2:10" x14ac:dyDescent="0.3">
      <c r="B80" s="445"/>
      <c r="C80" s="445"/>
      <c r="D80" s="445"/>
      <c r="E80" s="445"/>
      <c r="F80" s="445"/>
      <c r="G80" s="445"/>
      <c r="H80" s="72" t="s">
        <v>639</v>
      </c>
      <c r="I80" s="72" t="s">
        <v>668</v>
      </c>
      <c r="J80" s="8" t="s">
        <v>993</v>
      </c>
    </row>
    <row r="81" spans="2:10" x14ac:dyDescent="0.3">
      <c r="B81" s="445"/>
      <c r="C81" s="445"/>
      <c r="D81" s="445"/>
      <c r="E81" s="445"/>
      <c r="F81" s="445"/>
      <c r="G81" s="445"/>
      <c r="H81" s="72" t="s">
        <v>639</v>
      </c>
      <c r="I81" s="72" t="s">
        <v>178</v>
      </c>
      <c r="J81" s="8" t="s">
        <v>994</v>
      </c>
    </row>
    <row r="82" spans="2:10" x14ac:dyDescent="0.3">
      <c r="B82" s="445"/>
      <c r="C82" s="445"/>
      <c r="D82" s="445"/>
      <c r="E82" s="445"/>
      <c r="F82" s="445"/>
      <c r="G82" s="445"/>
      <c r="H82" s="72" t="s">
        <v>639</v>
      </c>
      <c r="I82" s="72" t="s">
        <v>669</v>
      </c>
      <c r="J82" s="8" t="s">
        <v>995</v>
      </c>
    </row>
    <row r="83" spans="2:10" x14ac:dyDescent="0.3">
      <c r="B83" s="445"/>
      <c r="C83" s="445"/>
      <c r="D83" s="445"/>
      <c r="E83" s="445"/>
      <c r="F83" s="445"/>
      <c r="G83" s="445"/>
      <c r="H83" s="72" t="s">
        <v>639</v>
      </c>
      <c r="I83" s="72" t="s">
        <v>670</v>
      </c>
      <c r="J83" s="8" t="s">
        <v>996</v>
      </c>
    </row>
    <row r="84" spans="2:10" x14ac:dyDescent="0.3">
      <c r="B84" s="445"/>
      <c r="C84" s="445"/>
      <c r="D84" s="445"/>
      <c r="E84" s="445"/>
      <c r="F84" s="445"/>
      <c r="G84" s="445"/>
      <c r="H84" s="70" t="s">
        <v>639</v>
      </c>
      <c r="I84" s="70" t="s">
        <v>671</v>
      </c>
      <c r="J84" s="71" t="s">
        <v>997</v>
      </c>
    </row>
    <row r="85" spans="2:10" x14ac:dyDescent="0.3">
      <c r="B85" s="445"/>
      <c r="C85" s="445"/>
      <c r="D85" s="445"/>
      <c r="E85" s="445"/>
      <c r="F85" s="445"/>
      <c r="G85" s="445"/>
      <c r="H85" s="72" t="s">
        <v>639</v>
      </c>
      <c r="I85" s="72" t="s">
        <v>672</v>
      </c>
      <c r="J85" s="8" t="s">
        <v>998</v>
      </c>
    </row>
    <row r="86" spans="2:10" x14ac:dyDescent="0.3">
      <c r="B86" s="445"/>
      <c r="C86" s="445"/>
      <c r="D86" s="445"/>
      <c r="E86" s="445"/>
      <c r="F86" s="445"/>
      <c r="G86" s="445"/>
      <c r="H86" s="72" t="s">
        <v>639</v>
      </c>
      <c r="I86" s="72" t="s">
        <v>673</v>
      </c>
      <c r="J86" s="8" t="s">
        <v>999</v>
      </c>
    </row>
    <row r="87" spans="2:10" x14ac:dyDescent="0.3">
      <c r="B87" s="445"/>
      <c r="C87" s="445"/>
      <c r="D87" s="445"/>
      <c r="E87" s="445"/>
      <c r="F87" s="445"/>
      <c r="G87" s="445"/>
      <c r="H87" s="72" t="s">
        <v>639</v>
      </c>
      <c r="I87" s="72" t="s">
        <v>674</v>
      </c>
      <c r="J87" s="8" t="s">
        <v>1000</v>
      </c>
    </row>
    <row r="88" spans="2:10" x14ac:dyDescent="0.3">
      <c r="B88" s="445"/>
      <c r="C88" s="445"/>
      <c r="D88" s="445"/>
      <c r="E88" s="445"/>
      <c r="F88" s="445"/>
      <c r="G88" s="445"/>
      <c r="H88" s="70" t="s">
        <v>639</v>
      </c>
      <c r="I88" s="70" t="s">
        <v>675</v>
      </c>
      <c r="J88" s="71" t="s">
        <v>1001</v>
      </c>
    </row>
    <row r="89" spans="2:10" x14ac:dyDescent="0.3">
      <c r="B89" s="445"/>
      <c r="C89" s="445"/>
      <c r="D89" s="445"/>
      <c r="E89" s="445"/>
      <c r="F89" s="445"/>
      <c r="G89" s="445"/>
      <c r="H89" s="72" t="s">
        <v>639</v>
      </c>
      <c r="I89" s="72" t="s">
        <v>676</v>
      </c>
      <c r="J89" s="8" t="s">
        <v>1002</v>
      </c>
    </row>
    <row r="90" spans="2:10" x14ac:dyDescent="0.3">
      <c r="B90" s="445"/>
      <c r="C90" s="445"/>
      <c r="D90" s="445"/>
      <c r="E90" s="445"/>
      <c r="F90" s="445"/>
      <c r="G90" s="445"/>
      <c r="H90" s="72" t="s">
        <v>639</v>
      </c>
      <c r="I90" s="72" t="s">
        <v>677</v>
      </c>
      <c r="J90" s="8" t="s">
        <v>1003</v>
      </c>
    </row>
    <row r="91" spans="2:10" x14ac:dyDescent="0.3">
      <c r="B91" s="445"/>
      <c r="C91" s="445"/>
      <c r="D91" s="445"/>
      <c r="E91" s="445"/>
      <c r="F91" s="445"/>
      <c r="G91" s="445"/>
      <c r="H91" s="72" t="s">
        <v>639</v>
      </c>
      <c r="I91" s="72" t="s">
        <v>678</v>
      </c>
      <c r="J91" s="8" t="s">
        <v>1004</v>
      </c>
    </row>
    <row r="92" spans="2:10" x14ac:dyDescent="0.3">
      <c r="B92" s="445"/>
      <c r="C92" s="445"/>
      <c r="D92" s="445"/>
      <c r="E92" s="445"/>
      <c r="F92" s="445"/>
      <c r="G92" s="445"/>
      <c r="H92" s="70" t="s">
        <v>639</v>
      </c>
      <c r="I92" s="70" t="s">
        <v>679</v>
      </c>
      <c r="J92" s="71" t="s">
        <v>1005</v>
      </c>
    </row>
    <row r="93" spans="2:10" x14ac:dyDescent="0.3">
      <c r="B93" s="445"/>
      <c r="C93" s="445"/>
      <c r="D93" s="445"/>
      <c r="E93" s="445"/>
      <c r="F93" s="445"/>
      <c r="G93" s="445"/>
      <c r="H93" s="72" t="s">
        <v>639</v>
      </c>
      <c r="I93" s="72" t="s">
        <v>680</v>
      </c>
      <c r="J93" s="8" t="s">
        <v>1006</v>
      </c>
    </row>
    <row r="94" spans="2:10" x14ac:dyDescent="0.3">
      <c r="B94" s="445"/>
      <c r="C94" s="445"/>
      <c r="D94" s="445"/>
      <c r="E94" s="445"/>
      <c r="F94" s="445"/>
      <c r="G94" s="445"/>
      <c r="H94" s="72" t="s">
        <v>639</v>
      </c>
      <c r="I94" s="72" t="s">
        <v>681</v>
      </c>
      <c r="J94" s="8" t="s">
        <v>1007</v>
      </c>
    </row>
    <row r="95" spans="2:10" x14ac:dyDescent="0.3">
      <c r="B95" s="445"/>
      <c r="C95" s="445"/>
      <c r="D95" s="445"/>
      <c r="E95" s="445"/>
      <c r="F95" s="445"/>
      <c r="G95" s="445"/>
      <c r="H95" s="72" t="s">
        <v>639</v>
      </c>
      <c r="I95" s="72" t="s">
        <v>682</v>
      </c>
      <c r="J95" s="8" t="s">
        <v>1009</v>
      </c>
    </row>
    <row r="96" spans="2:10" x14ac:dyDescent="0.3">
      <c r="B96" s="445"/>
      <c r="C96" s="445"/>
      <c r="D96" s="445"/>
      <c r="E96" s="445"/>
      <c r="F96" s="445"/>
      <c r="G96" s="445"/>
      <c r="H96" s="72" t="s">
        <v>639</v>
      </c>
      <c r="I96" s="72" t="s">
        <v>683</v>
      </c>
      <c r="J96" s="8" t="s">
        <v>1008</v>
      </c>
    </row>
    <row r="97" spans="2:10" x14ac:dyDescent="0.3">
      <c r="B97" s="445"/>
      <c r="C97" s="445"/>
      <c r="D97" s="445"/>
      <c r="E97" s="445"/>
      <c r="F97" s="445"/>
      <c r="G97" s="445"/>
      <c r="H97" s="72" t="s">
        <v>639</v>
      </c>
      <c r="I97" s="72" t="s">
        <v>684</v>
      </c>
      <c r="J97" s="8" t="s">
        <v>1010</v>
      </c>
    </row>
    <row r="98" spans="2:10" x14ac:dyDescent="0.3">
      <c r="B98" s="445"/>
      <c r="C98" s="445"/>
      <c r="D98" s="445"/>
      <c r="E98" s="445"/>
      <c r="F98" s="445"/>
      <c r="G98" s="445"/>
      <c r="H98" s="72" t="s">
        <v>639</v>
      </c>
      <c r="I98" s="72" t="s">
        <v>685</v>
      </c>
      <c r="J98" s="8" t="s">
        <v>1011</v>
      </c>
    </row>
    <row r="99" spans="2:10" x14ac:dyDescent="0.3">
      <c r="B99" s="445"/>
      <c r="C99" s="445"/>
      <c r="D99" s="445"/>
      <c r="E99" s="445"/>
      <c r="F99" s="445"/>
      <c r="G99" s="445"/>
      <c r="H99" s="72" t="s">
        <v>639</v>
      </c>
      <c r="I99" s="72" t="s">
        <v>686</v>
      </c>
      <c r="J99" s="8" t="s">
        <v>1012</v>
      </c>
    </row>
    <row r="100" spans="2:10" x14ac:dyDescent="0.3">
      <c r="B100" s="445"/>
      <c r="C100" s="445"/>
      <c r="D100" s="445"/>
      <c r="E100" s="445"/>
      <c r="F100" s="445"/>
      <c r="G100" s="445"/>
      <c r="H100" s="72" t="s">
        <v>639</v>
      </c>
      <c r="I100" s="72" t="s">
        <v>687</v>
      </c>
      <c r="J100" s="8" t="s">
        <v>1013</v>
      </c>
    </row>
    <row r="101" spans="2:10" x14ac:dyDescent="0.3">
      <c r="B101" s="445"/>
      <c r="C101" s="445"/>
      <c r="D101" s="445"/>
      <c r="E101" s="445"/>
      <c r="F101" s="445"/>
      <c r="G101" s="445"/>
      <c r="H101" s="72" t="s">
        <v>639</v>
      </c>
      <c r="I101" s="72" t="s">
        <v>688</v>
      </c>
      <c r="J101" s="8" t="s">
        <v>1014</v>
      </c>
    </row>
    <row r="102" spans="2:10" x14ac:dyDescent="0.3">
      <c r="B102" s="445"/>
      <c r="C102" s="445"/>
      <c r="D102" s="445"/>
      <c r="E102" s="445"/>
      <c r="F102" s="445"/>
      <c r="G102" s="445"/>
      <c r="H102" s="8"/>
      <c r="I102" s="8"/>
      <c r="J102" s="8"/>
    </row>
    <row r="103" spans="2:10" x14ac:dyDescent="0.3">
      <c r="B103" s="445"/>
      <c r="C103" s="445"/>
      <c r="D103" s="445"/>
      <c r="E103" s="445"/>
      <c r="F103" s="445"/>
      <c r="G103" s="445"/>
      <c r="H103" s="70" t="s">
        <v>639</v>
      </c>
      <c r="I103" s="70" t="s">
        <v>689</v>
      </c>
      <c r="J103" s="71" t="s">
        <v>1015</v>
      </c>
    </row>
    <row r="104" spans="2:10" x14ac:dyDescent="0.3">
      <c r="B104" s="445"/>
      <c r="C104" s="445"/>
      <c r="D104" s="445"/>
      <c r="E104" s="445"/>
      <c r="F104" s="445"/>
      <c r="G104" s="445"/>
      <c r="H104" s="72" t="s">
        <v>639</v>
      </c>
      <c r="I104" s="72" t="s">
        <v>690</v>
      </c>
      <c r="J104" s="8" t="s">
        <v>1016</v>
      </c>
    </row>
    <row r="105" spans="2:10" x14ac:dyDescent="0.3">
      <c r="B105" s="445"/>
      <c r="C105" s="445"/>
      <c r="D105" s="445"/>
      <c r="E105" s="445"/>
      <c r="F105" s="445"/>
      <c r="G105" s="445"/>
      <c r="H105" s="72" t="s">
        <v>639</v>
      </c>
      <c r="I105" s="72" t="s">
        <v>691</v>
      </c>
      <c r="J105" s="8" t="s">
        <v>1017</v>
      </c>
    </row>
    <row r="106" spans="2:10" x14ac:dyDescent="0.3">
      <c r="B106" s="445"/>
      <c r="C106" s="445"/>
      <c r="D106" s="445"/>
      <c r="E106" s="445"/>
      <c r="F106" s="445"/>
      <c r="G106" s="445"/>
      <c r="H106" s="72" t="s">
        <v>639</v>
      </c>
      <c r="I106" s="72" t="s">
        <v>692</v>
      </c>
      <c r="J106" s="8" t="s">
        <v>1018</v>
      </c>
    </row>
    <row r="107" spans="2:10" x14ac:dyDescent="0.3">
      <c r="B107" s="445"/>
      <c r="C107" s="445"/>
      <c r="D107" s="445"/>
      <c r="E107" s="445"/>
      <c r="F107" s="445"/>
      <c r="G107" s="445"/>
      <c r="H107" s="72" t="s">
        <v>639</v>
      </c>
      <c r="I107" s="72" t="s">
        <v>693</v>
      </c>
      <c r="J107" s="8" t="s">
        <v>1019</v>
      </c>
    </row>
    <row r="108" spans="2:10" x14ac:dyDescent="0.3">
      <c r="B108" s="445"/>
      <c r="C108" s="445"/>
      <c r="D108" s="445"/>
      <c r="E108" s="445"/>
      <c r="F108" s="445"/>
      <c r="G108" s="445"/>
      <c r="H108" s="72" t="s">
        <v>639</v>
      </c>
      <c r="I108" s="72" t="s">
        <v>694</v>
      </c>
      <c r="J108" s="8" t="s">
        <v>1020</v>
      </c>
    </row>
    <row r="109" spans="2:10" x14ac:dyDescent="0.3">
      <c r="B109" s="445"/>
      <c r="C109" s="445"/>
      <c r="D109" s="445"/>
      <c r="E109" s="445"/>
      <c r="F109" s="445"/>
      <c r="G109" s="445"/>
      <c r="H109" s="72" t="s">
        <v>639</v>
      </c>
      <c r="I109" s="72" t="s">
        <v>695</v>
      </c>
      <c r="J109" s="8" t="s">
        <v>1021</v>
      </c>
    </row>
    <row r="110" spans="2:10" x14ac:dyDescent="0.3">
      <c r="B110" s="445"/>
      <c r="C110" s="445"/>
      <c r="D110" s="445"/>
      <c r="E110" s="445"/>
      <c r="F110" s="445"/>
      <c r="G110" s="445"/>
      <c r="H110" s="72" t="s">
        <v>626</v>
      </c>
      <c r="I110" s="8"/>
      <c r="J110" s="8"/>
    </row>
    <row r="111" spans="2:10" x14ac:dyDescent="0.3">
      <c r="B111" s="445"/>
      <c r="C111" s="445"/>
      <c r="D111" s="445"/>
      <c r="E111" s="445"/>
      <c r="F111" s="445"/>
      <c r="G111" s="445"/>
      <c r="H111" s="70" t="s">
        <v>639</v>
      </c>
      <c r="I111" s="70">
        <v>2</v>
      </c>
      <c r="J111" s="71" t="s">
        <v>1022</v>
      </c>
    </row>
    <row r="112" spans="2:10" x14ac:dyDescent="0.3">
      <c r="B112" s="445"/>
      <c r="C112" s="445"/>
      <c r="D112" s="445"/>
      <c r="E112" s="445"/>
      <c r="F112" s="445"/>
      <c r="G112" s="445"/>
      <c r="H112" s="72" t="s">
        <v>626</v>
      </c>
      <c r="I112" s="70"/>
      <c r="J112" s="71"/>
    </row>
    <row r="113" spans="2:10" x14ac:dyDescent="0.3">
      <c r="B113" s="445"/>
      <c r="C113" s="445"/>
      <c r="D113" s="445"/>
      <c r="E113" s="445"/>
      <c r="F113" s="445"/>
      <c r="G113" s="445"/>
      <c r="H113" s="70" t="s">
        <v>639</v>
      </c>
      <c r="I113" s="70" t="s">
        <v>696</v>
      </c>
      <c r="J113" s="71" t="s">
        <v>1023</v>
      </c>
    </row>
    <row r="114" spans="2:10" x14ac:dyDescent="0.3">
      <c r="B114" s="445"/>
      <c r="C114" s="445"/>
      <c r="D114" s="445"/>
      <c r="E114" s="445"/>
      <c r="F114" s="445"/>
      <c r="G114" s="445"/>
      <c r="H114" s="72" t="s">
        <v>639</v>
      </c>
      <c r="I114" s="72" t="s">
        <v>697</v>
      </c>
      <c r="J114" s="8" t="s">
        <v>1024</v>
      </c>
    </row>
    <row r="115" spans="2:10" x14ac:dyDescent="0.3">
      <c r="B115" s="445"/>
      <c r="C115" s="445"/>
      <c r="D115" s="445"/>
      <c r="E115" s="445"/>
      <c r="F115" s="445"/>
      <c r="G115" s="445"/>
      <c r="H115" s="72" t="s">
        <v>639</v>
      </c>
      <c r="I115" s="72" t="s">
        <v>698</v>
      </c>
      <c r="J115" s="8" t="s">
        <v>1025</v>
      </c>
    </row>
    <row r="116" spans="2:10" x14ac:dyDescent="0.3">
      <c r="B116" s="445"/>
      <c r="C116" s="445"/>
      <c r="D116" s="445"/>
      <c r="E116" s="445"/>
      <c r="F116" s="445"/>
      <c r="G116" s="445"/>
      <c r="H116" s="72" t="s">
        <v>639</v>
      </c>
      <c r="I116" s="72" t="s">
        <v>699</v>
      </c>
      <c r="J116" s="8" t="s">
        <v>1026</v>
      </c>
    </row>
    <row r="117" spans="2:10" x14ac:dyDescent="0.3">
      <c r="B117" s="445"/>
      <c r="C117" s="445"/>
      <c r="D117" s="445"/>
      <c r="E117" s="445"/>
      <c r="F117" s="445"/>
      <c r="G117" s="445"/>
      <c r="H117" s="72" t="s">
        <v>639</v>
      </c>
      <c r="I117" s="72" t="s">
        <v>700</v>
      </c>
      <c r="J117" s="8" t="s">
        <v>1027</v>
      </c>
    </row>
    <row r="118" spans="2:10" x14ac:dyDescent="0.3">
      <c r="B118" s="445"/>
      <c r="C118" s="445"/>
      <c r="D118" s="445"/>
      <c r="E118" s="445"/>
      <c r="F118" s="445"/>
      <c r="G118" s="445"/>
      <c r="H118" s="72" t="s">
        <v>639</v>
      </c>
      <c r="I118" s="72" t="s">
        <v>701</v>
      </c>
      <c r="J118" s="8" t="s">
        <v>1028</v>
      </c>
    </row>
    <row r="119" spans="2:10" x14ac:dyDescent="0.3">
      <c r="B119" s="445"/>
      <c r="C119" s="445"/>
      <c r="D119" s="445"/>
      <c r="E119" s="445"/>
      <c r="F119" s="445"/>
      <c r="G119" s="445"/>
      <c r="H119" s="70" t="s">
        <v>639</v>
      </c>
      <c r="I119" s="70" t="s">
        <v>702</v>
      </c>
      <c r="J119" s="71" t="s">
        <v>1029</v>
      </c>
    </row>
    <row r="120" spans="2:10" x14ac:dyDescent="0.3">
      <c r="B120" s="445"/>
      <c r="C120" s="445"/>
      <c r="D120" s="445"/>
      <c r="E120" s="445"/>
      <c r="F120" s="445"/>
      <c r="G120" s="445"/>
      <c r="H120" s="72" t="s">
        <v>639</v>
      </c>
      <c r="I120" s="72" t="s">
        <v>703</v>
      </c>
      <c r="J120" s="8" t="s">
        <v>1030</v>
      </c>
    </row>
    <row r="121" spans="2:10" x14ac:dyDescent="0.3">
      <c r="B121" s="445"/>
      <c r="C121" s="445"/>
      <c r="D121" s="445"/>
      <c r="E121" s="445"/>
      <c r="F121" s="445"/>
      <c r="G121" s="445"/>
      <c r="H121" s="72" t="s">
        <v>639</v>
      </c>
      <c r="I121" s="72" t="s">
        <v>704</v>
      </c>
      <c r="J121" s="8" t="s">
        <v>1031</v>
      </c>
    </row>
    <row r="122" spans="2:10" x14ac:dyDescent="0.3">
      <c r="B122" s="445"/>
      <c r="C122" s="445"/>
      <c r="D122" s="445"/>
      <c r="E122" s="445"/>
      <c r="F122" s="445"/>
      <c r="G122" s="445"/>
      <c r="H122" s="72" t="s">
        <v>639</v>
      </c>
      <c r="I122" s="72" t="s">
        <v>705</v>
      </c>
      <c r="J122" s="8" t="s">
        <v>1032</v>
      </c>
    </row>
    <row r="123" spans="2:10" x14ac:dyDescent="0.3">
      <c r="B123" s="445"/>
      <c r="C123" s="445"/>
      <c r="D123" s="445"/>
      <c r="E123" s="445"/>
      <c r="F123" s="445"/>
      <c r="G123" s="445"/>
      <c r="H123" s="72" t="s">
        <v>639</v>
      </c>
      <c r="I123" s="72" t="s">
        <v>706</v>
      </c>
      <c r="J123" s="8" t="s">
        <v>1033</v>
      </c>
    </row>
    <row r="124" spans="2:10" x14ac:dyDescent="0.3">
      <c r="B124" s="445"/>
      <c r="C124" s="445"/>
      <c r="D124" s="445"/>
      <c r="E124" s="445"/>
      <c r="F124" s="445"/>
      <c r="G124" s="445"/>
      <c r="H124" s="70" t="s">
        <v>639</v>
      </c>
      <c r="I124" s="70" t="s">
        <v>707</v>
      </c>
      <c r="J124" s="71" t="s">
        <v>1034</v>
      </c>
    </row>
    <row r="125" spans="2:10" x14ac:dyDescent="0.3">
      <c r="B125" s="445"/>
      <c r="C125" s="445"/>
      <c r="D125" s="445"/>
      <c r="E125" s="445"/>
      <c r="F125" s="445"/>
      <c r="G125" s="445"/>
      <c r="H125" s="72" t="s">
        <v>639</v>
      </c>
      <c r="I125" s="72" t="s">
        <v>708</v>
      </c>
      <c r="J125" s="8" t="s">
        <v>1035</v>
      </c>
    </row>
    <row r="126" spans="2:10" x14ac:dyDescent="0.3">
      <c r="B126" s="445"/>
      <c r="C126" s="445"/>
      <c r="D126" s="445"/>
      <c r="E126" s="445"/>
      <c r="F126" s="445"/>
      <c r="G126" s="445"/>
      <c r="H126" s="72" t="s">
        <v>639</v>
      </c>
      <c r="I126" s="72" t="s">
        <v>709</v>
      </c>
      <c r="J126" s="8" t="s">
        <v>1036</v>
      </c>
    </row>
    <row r="127" spans="2:10" x14ac:dyDescent="0.3">
      <c r="B127" s="445"/>
      <c r="C127" s="445"/>
      <c r="D127" s="445"/>
      <c r="E127" s="445"/>
      <c r="F127" s="445"/>
      <c r="G127" s="445"/>
      <c r="H127" s="72" t="s">
        <v>639</v>
      </c>
      <c r="I127" s="72" t="s">
        <v>710</v>
      </c>
      <c r="J127" s="8" t="s">
        <v>1037</v>
      </c>
    </row>
    <row r="128" spans="2:10" x14ac:dyDescent="0.3">
      <c r="B128" s="445"/>
      <c r="C128" s="445"/>
      <c r="D128" s="445"/>
      <c r="E128" s="445"/>
      <c r="F128" s="445"/>
      <c r="G128" s="445"/>
      <c r="H128" s="72" t="s">
        <v>639</v>
      </c>
      <c r="I128" s="72" t="s">
        <v>197</v>
      </c>
      <c r="J128" s="8" t="s">
        <v>1038</v>
      </c>
    </row>
    <row r="129" spans="2:10" x14ac:dyDescent="0.3">
      <c r="B129" s="445"/>
      <c r="C129" s="445"/>
      <c r="D129" s="445"/>
      <c r="E129" s="445"/>
      <c r="F129" s="445"/>
      <c r="G129" s="445"/>
      <c r="H129" s="72" t="s">
        <v>639</v>
      </c>
      <c r="I129" s="72" t="s">
        <v>711</v>
      </c>
      <c r="J129" s="8" t="s">
        <v>1039</v>
      </c>
    </row>
    <row r="130" spans="2:10" x14ac:dyDescent="0.3">
      <c r="B130" s="445"/>
      <c r="C130" s="445"/>
      <c r="D130" s="445"/>
      <c r="E130" s="445"/>
      <c r="F130" s="445"/>
      <c r="G130" s="445"/>
      <c r="H130" s="72" t="s">
        <v>639</v>
      </c>
      <c r="I130" s="72" t="s">
        <v>712</v>
      </c>
      <c r="J130" s="8" t="s">
        <v>1040</v>
      </c>
    </row>
    <row r="131" spans="2:10" x14ac:dyDescent="0.3">
      <c r="B131" s="445"/>
      <c r="C131" s="445"/>
      <c r="D131" s="445"/>
      <c r="E131" s="445"/>
      <c r="F131" s="445"/>
      <c r="G131" s="445"/>
      <c r="H131" s="72" t="s">
        <v>639</v>
      </c>
      <c r="I131" s="72" t="s">
        <v>713</v>
      </c>
      <c r="J131" s="8" t="s">
        <v>1041</v>
      </c>
    </row>
    <row r="132" spans="2:10" x14ac:dyDescent="0.3">
      <c r="B132" s="445"/>
      <c r="C132" s="445"/>
      <c r="D132" s="445"/>
      <c r="E132" s="445"/>
      <c r="F132" s="445"/>
      <c r="G132" s="445"/>
      <c r="H132" s="70" t="s">
        <v>639</v>
      </c>
      <c r="I132" s="70" t="s">
        <v>714</v>
      </c>
      <c r="J132" s="71" t="s">
        <v>1042</v>
      </c>
    </row>
    <row r="133" spans="2:10" x14ac:dyDescent="0.3">
      <c r="B133" s="445"/>
      <c r="C133" s="445"/>
      <c r="D133" s="445"/>
      <c r="E133" s="445"/>
      <c r="F133" s="445"/>
      <c r="G133" s="445"/>
      <c r="H133" s="72" t="s">
        <v>639</v>
      </c>
      <c r="I133" s="72" t="s">
        <v>715</v>
      </c>
      <c r="J133" s="8" t="s">
        <v>1043</v>
      </c>
    </row>
    <row r="134" spans="2:10" x14ac:dyDescent="0.3">
      <c r="B134" s="445"/>
      <c r="C134" s="445"/>
      <c r="D134" s="445"/>
      <c r="E134" s="445"/>
      <c r="F134" s="445"/>
      <c r="G134" s="445"/>
      <c r="H134" s="72" t="s">
        <v>639</v>
      </c>
      <c r="I134" s="72" t="s">
        <v>716</v>
      </c>
      <c r="J134" s="8" t="s">
        <v>1044</v>
      </c>
    </row>
    <row r="135" spans="2:10" x14ac:dyDescent="0.3">
      <c r="B135" s="445"/>
      <c r="C135" s="445"/>
      <c r="D135" s="445"/>
      <c r="E135" s="445"/>
      <c r="F135" s="445"/>
      <c r="G135" s="445"/>
      <c r="H135" s="70" t="s">
        <v>639</v>
      </c>
      <c r="I135" s="70" t="s">
        <v>717</v>
      </c>
      <c r="J135" s="71" t="s">
        <v>1045</v>
      </c>
    </row>
    <row r="136" spans="2:10" x14ac:dyDescent="0.3">
      <c r="B136" s="445"/>
      <c r="C136" s="445"/>
      <c r="D136" s="445"/>
      <c r="E136" s="445"/>
      <c r="F136" s="445"/>
      <c r="G136" s="445"/>
      <c r="H136" s="72" t="s">
        <v>639</v>
      </c>
      <c r="I136" s="72" t="s">
        <v>718</v>
      </c>
      <c r="J136" s="8" t="s">
        <v>1046</v>
      </c>
    </row>
    <row r="137" spans="2:10" x14ac:dyDescent="0.3">
      <c r="B137" s="445"/>
      <c r="C137" s="445"/>
      <c r="D137" s="445"/>
      <c r="E137" s="445"/>
      <c r="F137" s="445"/>
      <c r="G137" s="445"/>
      <c r="H137" s="72" t="s">
        <v>639</v>
      </c>
      <c r="I137" s="72" t="s">
        <v>719</v>
      </c>
      <c r="J137" s="8" t="s">
        <v>1047</v>
      </c>
    </row>
    <row r="138" spans="2:10" x14ac:dyDescent="0.3">
      <c r="B138" s="445"/>
      <c r="C138" s="445"/>
      <c r="D138" s="445"/>
      <c r="E138" s="445"/>
      <c r="F138" s="445"/>
      <c r="G138" s="445"/>
      <c r="H138" s="72" t="s">
        <v>639</v>
      </c>
      <c r="I138" s="72" t="s">
        <v>720</v>
      </c>
      <c r="J138" s="8" t="s">
        <v>1048</v>
      </c>
    </row>
    <row r="139" spans="2:10" x14ac:dyDescent="0.3">
      <c r="B139" s="445"/>
      <c r="C139" s="445"/>
      <c r="D139" s="445"/>
      <c r="E139" s="445"/>
      <c r="F139" s="445"/>
      <c r="G139" s="445"/>
      <c r="H139" s="72" t="s">
        <v>639</v>
      </c>
      <c r="I139" s="72" t="s">
        <v>721</v>
      </c>
      <c r="J139" s="8" t="s">
        <v>1049</v>
      </c>
    </row>
    <row r="140" spans="2:10" x14ac:dyDescent="0.3">
      <c r="B140" s="445"/>
      <c r="C140" s="445"/>
      <c r="D140" s="445"/>
      <c r="E140" s="445"/>
      <c r="F140" s="445"/>
      <c r="G140" s="445"/>
      <c r="H140" s="70" t="s">
        <v>639</v>
      </c>
      <c r="I140" s="70" t="s">
        <v>722</v>
      </c>
      <c r="J140" s="71" t="s">
        <v>1050</v>
      </c>
    </row>
    <row r="141" spans="2:10" x14ac:dyDescent="0.3">
      <c r="B141" s="445"/>
      <c r="C141" s="445"/>
      <c r="D141" s="445"/>
      <c r="E141" s="445"/>
      <c r="F141" s="445"/>
      <c r="G141" s="445"/>
      <c r="H141" s="72" t="s">
        <v>639</v>
      </c>
      <c r="I141" s="72" t="s">
        <v>723</v>
      </c>
      <c r="J141" s="8" t="s">
        <v>1051</v>
      </c>
    </row>
    <row r="142" spans="2:10" x14ac:dyDescent="0.3">
      <c r="B142" s="445"/>
      <c r="C142" s="445"/>
      <c r="D142" s="445"/>
      <c r="E142" s="445"/>
      <c r="F142" s="445"/>
      <c r="G142" s="445"/>
      <c r="H142" s="72" t="s">
        <v>639</v>
      </c>
      <c r="I142" s="72" t="s">
        <v>724</v>
      </c>
      <c r="J142" s="8" t="s">
        <v>1052</v>
      </c>
    </row>
    <row r="143" spans="2:10" x14ac:dyDescent="0.3">
      <c r="B143" s="445"/>
      <c r="C143" s="445"/>
      <c r="D143" s="445"/>
      <c r="E143" s="445"/>
      <c r="F143" s="445"/>
      <c r="G143" s="445"/>
      <c r="H143" s="72" t="s">
        <v>639</v>
      </c>
      <c r="I143" s="72" t="s">
        <v>725</v>
      </c>
      <c r="J143" s="8" t="s">
        <v>1053</v>
      </c>
    </row>
    <row r="144" spans="2:10" x14ac:dyDescent="0.3">
      <c r="B144" s="445"/>
      <c r="C144" s="445"/>
      <c r="D144" s="445"/>
      <c r="E144" s="445"/>
      <c r="F144" s="445"/>
      <c r="G144" s="445"/>
      <c r="H144" s="72" t="s">
        <v>639</v>
      </c>
      <c r="I144" s="72" t="s">
        <v>726</v>
      </c>
      <c r="J144" s="8" t="s">
        <v>1054</v>
      </c>
    </row>
    <row r="145" spans="2:10" x14ac:dyDescent="0.3">
      <c r="B145" s="445"/>
      <c r="C145" s="445"/>
      <c r="D145" s="445"/>
      <c r="E145" s="445"/>
      <c r="F145" s="445"/>
      <c r="G145" s="445"/>
      <c r="H145" s="72" t="s">
        <v>639</v>
      </c>
      <c r="I145" s="72" t="s">
        <v>727</v>
      </c>
      <c r="J145" s="8" t="s">
        <v>1055</v>
      </c>
    </row>
    <row r="146" spans="2:10" x14ac:dyDescent="0.3">
      <c r="B146" s="445"/>
      <c r="C146" s="445"/>
      <c r="D146" s="445"/>
      <c r="E146" s="445"/>
      <c r="F146" s="445"/>
      <c r="G146" s="445"/>
      <c r="H146" s="72" t="s">
        <v>639</v>
      </c>
      <c r="I146" s="72" t="s">
        <v>728</v>
      </c>
      <c r="J146" s="8" t="s">
        <v>1056</v>
      </c>
    </row>
    <row r="147" spans="2:10" x14ac:dyDescent="0.3">
      <c r="B147" s="445"/>
      <c r="C147" s="445"/>
      <c r="D147" s="445"/>
      <c r="E147" s="445"/>
      <c r="F147" s="445"/>
      <c r="G147" s="445"/>
      <c r="H147" s="72" t="s">
        <v>639</v>
      </c>
      <c r="I147" s="72" t="s">
        <v>729</v>
      </c>
      <c r="J147" s="8" t="s">
        <v>1057</v>
      </c>
    </row>
    <row r="148" spans="2:10" x14ac:dyDescent="0.3">
      <c r="B148" s="445"/>
      <c r="C148" s="445"/>
      <c r="D148" s="445"/>
      <c r="E148" s="445"/>
      <c r="F148" s="445"/>
      <c r="G148" s="445"/>
      <c r="H148" s="72" t="s">
        <v>639</v>
      </c>
      <c r="I148" s="72" t="s">
        <v>730</v>
      </c>
      <c r="J148" s="8" t="s">
        <v>1058</v>
      </c>
    </row>
    <row r="149" spans="2:10" x14ac:dyDescent="0.3">
      <c r="B149" s="445"/>
      <c r="C149" s="445"/>
      <c r="D149" s="445"/>
      <c r="E149" s="445"/>
      <c r="F149" s="445"/>
      <c r="G149" s="445"/>
      <c r="H149" s="72"/>
      <c r="I149" s="72"/>
      <c r="J149" s="75"/>
    </row>
    <row r="150" spans="2:10" x14ac:dyDescent="0.3">
      <c r="B150" s="445"/>
      <c r="C150" s="445"/>
      <c r="D150" s="445"/>
      <c r="E150" s="445"/>
      <c r="F150" s="445"/>
      <c r="G150" s="445"/>
      <c r="H150" s="72"/>
      <c r="I150" s="72"/>
      <c r="J150" s="75"/>
    </row>
    <row r="151" spans="2:10" x14ac:dyDescent="0.3">
      <c r="B151" s="445"/>
      <c r="C151" s="445"/>
      <c r="D151" s="445"/>
      <c r="E151" s="445"/>
      <c r="F151" s="445"/>
      <c r="G151" s="445"/>
      <c r="H151" s="8"/>
      <c r="I151" s="8"/>
      <c r="J151" s="8"/>
    </row>
    <row r="152" spans="2:10" ht="15" thickBot="1" x14ac:dyDescent="0.35">
      <c r="B152" s="446"/>
      <c r="C152" s="446"/>
      <c r="D152" s="446"/>
      <c r="E152" s="446"/>
      <c r="F152" s="446"/>
      <c r="G152" s="446"/>
      <c r="H152" s="74"/>
      <c r="I152" s="74"/>
      <c r="J152" s="73"/>
    </row>
    <row r="153" spans="2:10" x14ac:dyDescent="0.3">
      <c r="B153" s="449"/>
      <c r="C153" s="449"/>
      <c r="D153" s="449"/>
      <c r="E153" s="449"/>
      <c r="F153" s="449"/>
      <c r="G153" s="449"/>
      <c r="H153" s="77" t="s">
        <v>1223</v>
      </c>
      <c r="I153" s="70">
        <v>3</v>
      </c>
      <c r="J153" s="71" t="s">
        <v>1059</v>
      </c>
    </row>
    <row r="154" spans="2:10" x14ac:dyDescent="0.3">
      <c r="B154" s="445"/>
      <c r="C154" s="445"/>
      <c r="D154" s="445"/>
      <c r="E154" s="445"/>
      <c r="F154" s="445"/>
      <c r="G154" s="445"/>
      <c r="H154" s="72" t="s">
        <v>639</v>
      </c>
      <c r="I154" s="70" t="s">
        <v>731</v>
      </c>
      <c r="J154" s="71" t="s">
        <v>1060</v>
      </c>
    </row>
    <row r="155" spans="2:10" x14ac:dyDescent="0.3">
      <c r="B155" s="445"/>
      <c r="C155" s="445"/>
      <c r="D155" s="445"/>
      <c r="E155" s="445"/>
      <c r="F155" s="445"/>
      <c r="G155" s="445"/>
      <c r="H155" s="72" t="s">
        <v>639</v>
      </c>
      <c r="I155" s="72" t="s">
        <v>732</v>
      </c>
      <c r="J155" s="8" t="s">
        <v>1061</v>
      </c>
    </row>
    <row r="156" spans="2:10" x14ac:dyDescent="0.3">
      <c r="B156" s="445"/>
      <c r="C156" s="445"/>
      <c r="D156" s="445"/>
      <c r="E156" s="445"/>
      <c r="F156" s="445"/>
      <c r="G156" s="445"/>
      <c r="H156" s="72" t="s">
        <v>639</v>
      </c>
      <c r="I156" s="72" t="s">
        <v>733</v>
      </c>
      <c r="J156" s="8" t="s">
        <v>1062</v>
      </c>
    </row>
    <row r="157" spans="2:10" x14ac:dyDescent="0.3">
      <c r="B157" s="445"/>
      <c r="C157" s="445"/>
      <c r="D157" s="445"/>
      <c r="E157" s="445"/>
      <c r="F157" s="445"/>
      <c r="G157" s="445"/>
      <c r="H157" s="72" t="s">
        <v>639</v>
      </c>
      <c r="I157" s="72" t="s">
        <v>734</v>
      </c>
      <c r="J157" s="8" t="s">
        <v>1063</v>
      </c>
    </row>
    <row r="158" spans="2:10" x14ac:dyDescent="0.3">
      <c r="B158" s="445"/>
      <c r="C158" s="445"/>
      <c r="D158" s="445"/>
      <c r="E158" s="445"/>
      <c r="F158" s="445"/>
      <c r="G158" s="445"/>
      <c r="H158" s="72" t="s">
        <v>639</v>
      </c>
      <c r="I158" s="72" t="s">
        <v>735</v>
      </c>
      <c r="J158" s="8" t="s">
        <v>1064</v>
      </c>
    </row>
    <row r="159" spans="2:10" x14ac:dyDescent="0.3">
      <c r="B159" s="445"/>
      <c r="C159" s="445"/>
      <c r="D159" s="445"/>
      <c r="E159" s="445"/>
      <c r="F159" s="445"/>
      <c r="G159" s="445"/>
      <c r="H159" s="72"/>
      <c r="I159" s="72"/>
      <c r="J159" s="8"/>
    </row>
    <row r="160" spans="2:10" x14ac:dyDescent="0.3">
      <c r="B160" s="445"/>
      <c r="C160" s="445"/>
      <c r="D160" s="445"/>
      <c r="E160" s="445"/>
      <c r="F160" s="445"/>
      <c r="G160" s="445"/>
      <c r="H160" s="70" t="s">
        <v>626</v>
      </c>
      <c r="I160" s="65">
        <v>9</v>
      </c>
      <c r="J160" s="71" t="s">
        <v>1065</v>
      </c>
    </row>
    <row r="161" spans="2:10" x14ac:dyDescent="0.3">
      <c r="B161" s="445"/>
      <c r="C161" s="445"/>
      <c r="D161" s="445"/>
      <c r="E161" s="445"/>
      <c r="F161" s="445"/>
      <c r="G161" s="445"/>
      <c r="H161" s="72" t="s">
        <v>639</v>
      </c>
      <c r="I161" s="70" t="s">
        <v>736</v>
      </c>
      <c r="J161" s="71" t="s">
        <v>1066</v>
      </c>
    </row>
    <row r="162" spans="2:10" x14ac:dyDescent="0.3">
      <c r="B162" s="445"/>
      <c r="C162" s="445"/>
      <c r="D162" s="445"/>
      <c r="E162" s="445"/>
      <c r="F162" s="445"/>
      <c r="G162" s="445"/>
      <c r="H162" s="72" t="s">
        <v>639</v>
      </c>
      <c r="I162" s="72" t="s">
        <v>737</v>
      </c>
      <c r="J162" s="8" t="s">
        <v>1067</v>
      </c>
    </row>
    <row r="163" spans="2:10" x14ac:dyDescent="0.3">
      <c r="B163" s="445"/>
      <c r="C163" s="445"/>
      <c r="D163" s="445"/>
      <c r="E163" s="445"/>
      <c r="F163" s="445"/>
      <c r="G163" s="445"/>
      <c r="H163" s="8"/>
      <c r="I163" s="8"/>
      <c r="J163" s="8"/>
    </row>
    <row r="164" spans="2:10" x14ac:dyDescent="0.3">
      <c r="B164" s="8"/>
      <c r="C164" s="70" t="s">
        <v>738</v>
      </c>
      <c r="D164" s="447" t="s">
        <v>739</v>
      </c>
      <c r="E164" s="447"/>
      <c r="F164" s="445"/>
      <c r="G164" s="445"/>
      <c r="H164" s="72" t="s">
        <v>626</v>
      </c>
      <c r="I164" s="65">
        <v>3</v>
      </c>
      <c r="J164" s="71" t="s">
        <v>1068</v>
      </c>
    </row>
    <row r="165" spans="2:10" x14ac:dyDescent="0.3">
      <c r="B165" s="445"/>
      <c r="C165" s="445"/>
      <c r="D165" s="447"/>
      <c r="E165" s="447"/>
      <c r="F165" s="445"/>
      <c r="G165" s="445"/>
      <c r="H165" s="72"/>
      <c r="I165" s="65"/>
      <c r="J165" s="65"/>
    </row>
    <row r="166" spans="2:10" x14ac:dyDescent="0.3">
      <c r="B166" s="445"/>
      <c r="C166" s="445"/>
      <c r="D166" s="72" t="s">
        <v>740</v>
      </c>
      <c r="E166" s="445" t="s">
        <v>741</v>
      </c>
      <c r="F166" s="445"/>
      <c r="G166" s="8"/>
      <c r="H166" s="77" t="s">
        <v>1225</v>
      </c>
      <c r="I166" s="65"/>
      <c r="J166" s="65"/>
    </row>
    <row r="167" spans="2:10" x14ac:dyDescent="0.3">
      <c r="B167" s="445"/>
      <c r="C167" s="445"/>
      <c r="D167" s="445"/>
      <c r="E167" s="445"/>
      <c r="F167" s="445"/>
      <c r="G167" s="445"/>
      <c r="H167" s="70" t="s">
        <v>740</v>
      </c>
      <c r="I167" s="70" t="s">
        <v>742</v>
      </c>
      <c r="J167" s="71" t="s">
        <v>1069</v>
      </c>
    </row>
    <row r="168" spans="2:10" x14ac:dyDescent="0.3">
      <c r="B168" s="445"/>
      <c r="C168" s="445"/>
      <c r="D168" s="445"/>
      <c r="E168" s="445"/>
      <c r="F168" s="445"/>
      <c r="G168" s="445"/>
      <c r="H168" s="72" t="s">
        <v>740</v>
      </c>
      <c r="I168" s="72" t="s">
        <v>743</v>
      </c>
      <c r="J168" s="8" t="s">
        <v>1070</v>
      </c>
    </row>
    <row r="169" spans="2:10" x14ac:dyDescent="0.3">
      <c r="B169" s="445"/>
      <c r="C169" s="445"/>
      <c r="D169" s="445"/>
      <c r="E169" s="445"/>
      <c r="F169" s="445"/>
      <c r="G169" s="445"/>
      <c r="H169" s="72" t="s">
        <v>740</v>
      </c>
      <c r="I169" s="72" t="s">
        <v>744</v>
      </c>
      <c r="J169" s="8" t="s">
        <v>1071</v>
      </c>
    </row>
    <row r="170" spans="2:10" x14ac:dyDescent="0.3">
      <c r="B170" s="445"/>
      <c r="C170" s="445"/>
      <c r="D170" s="445"/>
      <c r="E170" s="445"/>
      <c r="F170" s="445"/>
      <c r="G170" s="445"/>
      <c r="H170" s="70" t="s">
        <v>740</v>
      </c>
      <c r="I170" s="70" t="s">
        <v>745</v>
      </c>
      <c r="J170" s="71" t="s">
        <v>1072</v>
      </c>
    </row>
    <row r="171" spans="2:10" x14ac:dyDescent="0.3">
      <c r="B171" s="445"/>
      <c r="C171" s="445"/>
      <c r="D171" s="445"/>
      <c r="E171" s="445"/>
      <c r="F171" s="445"/>
      <c r="G171" s="445"/>
      <c r="H171" s="72" t="s">
        <v>740</v>
      </c>
      <c r="I171" s="72" t="s">
        <v>746</v>
      </c>
      <c r="J171" s="8" t="s">
        <v>1073</v>
      </c>
    </row>
    <row r="172" spans="2:10" x14ac:dyDescent="0.3">
      <c r="B172" s="445"/>
      <c r="C172" s="445"/>
      <c r="D172" s="445"/>
      <c r="E172" s="445"/>
      <c r="F172" s="445"/>
      <c r="G172" s="445"/>
      <c r="H172" s="72" t="s">
        <v>740</v>
      </c>
      <c r="I172" s="72" t="s">
        <v>747</v>
      </c>
      <c r="J172" s="8" t="s">
        <v>1074</v>
      </c>
    </row>
    <row r="173" spans="2:10" x14ac:dyDescent="0.3">
      <c r="B173" s="445"/>
      <c r="C173" s="445"/>
      <c r="D173" s="445"/>
      <c r="E173" s="445"/>
      <c r="F173" s="445"/>
      <c r="G173" s="445"/>
      <c r="H173" s="72" t="s">
        <v>740</v>
      </c>
      <c r="I173" s="72" t="s">
        <v>748</v>
      </c>
      <c r="J173" s="8" t="s">
        <v>1075</v>
      </c>
    </row>
    <row r="174" spans="2:10" x14ac:dyDescent="0.3">
      <c r="B174" s="445"/>
      <c r="C174" s="445"/>
      <c r="D174" s="445"/>
      <c r="E174" s="445"/>
      <c r="F174" s="445"/>
      <c r="G174" s="445"/>
      <c r="H174" s="72" t="s">
        <v>740</v>
      </c>
      <c r="I174" s="72" t="s">
        <v>749</v>
      </c>
      <c r="J174" s="8" t="s">
        <v>1076</v>
      </c>
    </row>
    <row r="175" spans="2:10" x14ac:dyDescent="0.3">
      <c r="B175" s="445"/>
      <c r="C175" s="445"/>
      <c r="D175" s="445"/>
      <c r="E175" s="445"/>
      <c r="F175" s="445"/>
      <c r="G175" s="445"/>
      <c r="H175" s="72" t="s">
        <v>740</v>
      </c>
      <c r="I175" s="72" t="s">
        <v>750</v>
      </c>
      <c r="J175" s="8" t="s">
        <v>1077</v>
      </c>
    </row>
    <row r="176" spans="2:10" x14ac:dyDescent="0.3">
      <c r="B176" s="445"/>
      <c r="C176" s="445"/>
      <c r="D176" s="445"/>
      <c r="E176" s="445"/>
      <c r="F176" s="445"/>
      <c r="G176" s="445"/>
      <c r="H176" s="72" t="s">
        <v>740</v>
      </c>
      <c r="I176" s="72" t="s">
        <v>751</v>
      </c>
      <c r="J176" s="8" t="s">
        <v>1078</v>
      </c>
    </row>
    <row r="177" spans="2:10" x14ac:dyDescent="0.3">
      <c r="B177" s="445"/>
      <c r="C177" s="445"/>
      <c r="D177" s="445"/>
      <c r="E177" s="445"/>
      <c r="F177" s="445"/>
      <c r="G177" s="445"/>
      <c r="H177" s="72" t="s">
        <v>740</v>
      </c>
      <c r="I177" s="72" t="s">
        <v>752</v>
      </c>
      <c r="J177" s="8" t="s">
        <v>1079</v>
      </c>
    </row>
    <row r="178" spans="2:10" x14ac:dyDescent="0.3">
      <c r="B178" s="445"/>
      <c r="C178" s="445"/>
      <c r="D178" s="445"/>
      <c r="E178" s="445"/>
      <c r="F178" s="445"/>
      <c r="G178" s="445"/>
      <c r="H178" s="72" t="s">
        <v>740</v>
      </c>
      <c r="I178" s="70" t="s">
        <v>753</v>
      </c>
      <c r="J178" s="71" t="s">
        <v>1080</v>
      </c>
    </row>
    <row r="179" spans="2:10" x14ac:dyDescent="0.3">
      <c r="B179" s="445"/>
      <c r="C179" s="445"/>
      <c r="D179" s="445"/>
      <c r="E179" s="445"/>
      <c r="F179" s="445"/>
      <c r="G179" s="445"/>
      <c r="H179" s="72" t="s">
        <v>740</v>
      </c>
      <c r="I179" s="72" t="s">
        <v>754</v>
      </c>
      <c r="J179" s="8" t="s">
        <v>1081</v>
      </c>
    </row>
    <row r="180" spans="2:10" x14ac:dyDescent="0.3">
      <c r="B180" s="445"/>
      <c r="C180" s="445"/>
      <c r="D180" s="445"/>
      <c r="E180" s="445"/>
      <c r="F180" s="445"/>
      <c r="G180" s="445"/>
      <c r="H180" s="72" t="s">
        <v>740</v>
      </c>
      <c r="I180" s="72" t="s">
        <v>755</v>
      </c>
      <c r="J180" s="8" t="s">
        <v>1082</v>
      </c>
    </row>
    <row r="181" spans="2:10" x14ac:dyDescent="0.3">
      <c r="B181" s="445"/>
      <c r="C181" s="445"/>
      <c r="D181" s="445"/>
      <c r="E181" s="445"/>
      <c r="F181" s="445"/>
      <c r="G181" s="445"/>
      <c r="H181" s="72" t="s">
        <v>740</v>
      </c>
      <c r="I181" s="70" t="s">
        <v>731</v>
      </c>
      <c r="J181" s="71" t="s">
        <v>1060</v>
      </c>
    </row>
    <row r="182" spans="2:10" x14ac:dyDescent="0.3">
      <c r="B182" s="450"/>
      <c r="C182" s="450"/>
      <c r="D182" s="450"/>
      <c r="E182" s="450"/>
      <c r="F182" s="450"/>
      <c r="G182" s="450"/>
      <c r="H182" s="72" t="s">
        <v>740</v>
      </c>
      <c r="I182" s="72" t="s">
        <v>756</v>
      </c>
      <c r="J182" s="8" t="s">
        <v>1083</v>
      </c>
    </row>
    <row r="183" spans="2:10" x14ac:dyDescent="0.3">
      <c r="B183" s="445"/>
      <c r="C183" s="445"/>
      <c r="D183" s="445"/>
      <c r="E183" s="445"/>
      <c r="F183" s="445"/>
      <c r="G183" s="445"/>
      <c r="H183" s="72"/>
      <c r="I183" s="72"/>
      <c r="J183" s="8"/>
    </row>
    <row r="184" spans="2:10" x14ac:dyDescent="0.3">
      <c r="B184" s="445"/>
      <c r="C184" s="445"/>
      <c r="D184" s="72" t="s">
        <v>757</v>
      </c>
      <c r="E184" s="445" t="s">
        <v>758</v>
      </c>
      <c r="F184" s="445"/>
      <c r="G184" s="8"/>
      <c r="H184" s="77" t="s">
        <v>1224</v>
      </c>
      <c r="I184" s="72"/>
      <c r="J184" s="8"/>
    </row>
    <row r="185" spans="2:10" x14ac:dyDescent="0.3">
      <c r="B185" s="445"/>
      <c r="C185" s="445"/>
      <c r="D185" s="445"/>
      <c r="E185" s="445"/>
      <c r="F185" s="445"/>
      <c r="G185" s="445"/>
      <c r="H185" s="70" t="s">
        <v>759</v>
      </c>
      <c r="I185" s="70" t="s">
        <v>742</v>
      </c>
      <c r="J185" s="71" t="s">
        <v>1069</v>
      </c>
    </row>
    <row r="186" spans="2:10" x14ac:dyDescent="0.3">
      <c r="B186" s="445"/>
      <c r="C186" s="445"/>
      <c r="D186" s="445"/>
      <c r="E186" s="445"/>
      <c r="F186" s="445"/>
      <c r="G186" s="445"/>
      <c r="H186" s="72" t="s">
        <v>759</v>
      </c>
      <c r="I186" s="72" t="s">
        <v>760</v>
      </c>
      <c r="J186" s="8" t="s">
        <v>1084</v>
      </c>
    </row>
    <row r="187" spans="2:10" x14ac:dyDescent="0.3">
      <c r="B187" s="445"/>
      <c r="C187" s="445"/>
      <c r="D187" s="8"/>
      <c r="E187" s="445" t="s">
        <v>626</v>
      </c>
      <c r="F187" s="445"/>
      <c r="G187" s="8"/>
      <c r="H187" s="72" t="s">
        <v>759</v>
      </c>
      <c r="I187" s="72" t="s">
        <v>761</v>
      </c>
      <c r="J187" s="8" t="s">
        <v>1085</v>
      </c>
    </row>
    <row r="188" spans="2:10" x14ac:dyDescent="0.3">
      <c r="B188" s="445"/>
      <c r="C188" s="445"/>
      <c r="D188" s="445"/>
      <c r="E188" s="445"/>
      <c r="F188" s="445"/>
      <c r="G188" s="445"/>
      <c r="H188" s="70" t="s">
        <v>759</v>
      </c>
      <c r="I188" s="70" t="s">
        <v>745</v>
      </c>
      <c r="J188" s="71" t="s">
        <v>1072</v>
      </c>
    </row>
    <row r="189" spans="2:10" x14ac:dyDescent="0.3">
      <c r="B189" s="445"/>
      <c r="C189" s="445"/>
      <c r="D189" s="445"/>
      <c r="E189" s="445"/>
      <c r="F189" s="445"/>
      <c r="G189" s="445"/>
      <c r="H189" s="72" t="s">
        <v>759</v>
      </c>
      <c r="I189" s="72" t="s">
        <v>762</v>
      </c>
      <c r="J189" s="8" t="s">
        <v>1086</v>
      </c>
    </row>
    <row r="190" spans="2:10" x14ac:dyDescent="0.3">
      <c r="B190" s="445"/>
      <c r="C190" s="445"/>
      <c r="D190" s="445"/>
      <c r="E190" s="445"/>
      <c r="F190" s="445" t="s">
        <v>626</v>
      </c>
      <c r="G190" s="445"/>
      <c r="H190" s="70" t="s">
        <v>759</v>
      </c>
      <c r="I190" s="70" t="s">
        <v>753</v>
      </c>
      <c r="J190" s="71" t="s">
        <v>1080</v>
      </c>
    </row>
    <row r="191" spans="2:10" x14ac:dyDescent="0.3">
      <c r="B191" s="445"/>
      <c r="C191" s="445"/>
      <c r="D191" s="445"/>
      <c r="E191" s="445"/>
      <c r="F191" s="445"/>
      <c r="G191" s="445"/>
      <c r="H191" s="72" t="s">
        <v>759</v>
      </c>
      <c r="I191" s="72" t="s">
        <v>754</v>
      </c>
      <c r="J191" s="8" t="s">
        <v>1087</v>
      </c>
    </row>
    <row r="192" spans="2:10" x14ac:dyDescent="0.3">
      <c r="B192" s="445"/>
      <c r="C192" s="445"/>
      <c r="D192" s="445"/>
      <c r="E192" s="445"/>
      <c r="F192" s="445"/>
      <c r="G192" s="445"/>
      <c r="H192" s="72" t="s">
        <v>759</v>
      </c>
      <c r="I192" s="72" t="s">
        <v>755</v>
      </c>
      <c r="J192" s="8" t="s">
        <v>1082</v>
      </c>
    </row>
    <row r="193" spans="2:10" x14ac:dyDescent="0.3">
      <c r="B193" s="445"/>
      <c r="C193" s="445"/>
      <c r="D193" s="445"/>
      <c r="E193" s="445"/>
      <c r="F193" s="445"/>
      <c r="G193" s="445"/>
      <c r="H193" s="8" t="s">
        <v>1226</v>
      </c>
      <c r="I193" s="8"/>
      <c r="J193" s="8"/>
    </row>
    <row r="194" spans="2:10" x14ac:dyDescent="0.3">
      <c r="B194" s="8"/>
      <c r="C194" s="70" t="s">
        <v>763</v>
      </c>
      <c r="D194" s="447" t="s">
        <v>188</v>
      </c>
      <c r="E194" s="447"/>
      <c r="F194" s="447"/>
      <c r="G194" s="447"/>
      <c r="H194" s="70" t="s">
        <v>763</v>
      </c>
      <c r="I194" s="70">
        <v>6</v>
      </c>
      <c r="J194" s="71" t="s">
        <v>1088</v>
      </c>
    </row>
    <row r="195" spans="2:10" x14ac:dyDescent="0.3">
      <c r="B195" s="445"/>
      <c r="C195" s="445"/>
      <c r="D195" s="445"/>
      <c r="E195" s="445"/>
      <c r="F195" s="445"/>
      <c r="G195" s="445"/>
      <c r="H195" s="8" t="s">
        <v>1227</v>
      </c>
      <c r="I195" s="8"/>
      <c r="J195" s="8"/>
    </row>
    <row r="196" spans="2:10" x14ac:dyDescent="0.3">
      <c r="B196" s="445"/>
      <c r="C196" s="445"/>
      <c r="D196" s="72" t="s">
        <v>764</v>
      </c>
      <c r="E196" s="445" t="s">
        <v>765</v>
      </c>
      <c r="F196" s="445"/>
      <c r="G196" s="8"/>
      <c r="H196" s="70" t="s">
        <v>764</v>
      </c>
      <c r="I196" s="70" t="s">
        <v>766</v>
      </c>
      <c r="J196" s="71" t="s">
        <v>1089</v>
      </c>
    </row>
    <row r="197" spans="2:10" x14ac:dyDescent="0.3">
      <c r="B197" s="445"/>
      <c r="C197" s="445"/>
      <c r="D197" s="72"/>
      <c r="E197" s="445"/>
      <c r="F197" s="445"/>
      <c r="G197" s="8"/>
      <c r="H197" s="72" t="s">
        <v>764</v>
      </c>
      <c r="I197" s="72" t="s">
        <v>767</v>
      </c>
      <c r="J197" s="8" t="s">
        <v>1090</v>
      </c>
    </row>
    <row r="198" spans="2:10" x14ac:dyDescent="0.3">
      <c r="B198" s="445"/>
      <c r="C198" s="445"/>
      <c r="D198" s="72"/>
      <c r="E198" s="445"/>
      <c r="F198" s="445"/>
      <c r="G198" s="8"/>
      <c r="H198" s="72" t="s">
        <v>764</v>
      </c>
      <c r="I198" s="72" t="s">
        <v>768</v>
      </c>
      <c r="J198" s="8" t="s">
        <v>1091</v>
      </c>
    </row>
    <row r="199" spans="2:10" x14ac:dyDescent="0.3">
      <c r="B199" s="445"/>
      <c r="C199" s="445"/>
      <c r="D199" s="72"/>
      <c r="E199" s="445"/>
      <c r="F199" s="445"/>
      <c r="G199" s="8"/>
      <c r="H199" s="72" t="s">
        <v>764</v>
      </c>
      <c r="I199" s="72" t="s">
        <v>769</v>
      </c>
      <c r="J199" s="8" t="s">
        <v>1092</v>
      </c>
    </row>
    <row r="200" spans="2:10" x14ac:dyDescent="0.3">
      <c r="B200" s="445"/>
      <c r="C200" s="445"/>
      <c r="D200" s="72"/>
      <c r="E200" s="445"/>
      <c r="F200" s="445"/>
      <c r="G200" s="8"/>
      <c r="H200" s="72" t="s">
        <v>764</v>
      </c>
      <c r="I200" s="72" t="s">
        <v>770</v>
      </c>
      <c r="J200" s="8" t="s">
        <v>1093</v>
      </c>
    </row>
    <row r="201" spans="2:10" x14ac:dyDescent="0.3">
      <c r="B201" s="445"/>
      <c r="C201" s="445"/>
      <c r="D201" s="72"/>
      <c r="E201" s="445"/>
      <c r="F201" s="445"/>
      <c r="G201" s="8"/>
      <c r="H201" s="72" t="s">
        <v>764</v>
      </c>
      <c r="I201" s="72" t="s">
        <v>771</v>
      </c>
      <c r="J201" s="8" t="s">
        <v>1094</v>
      </c>
    </row>
    <row r="202" spans="2:10" x14ac:dyDescent="0.3">
      <c r="B202" s="445"/>
      <c r="C202" s="445"/>
      <c r="D202" s="72"/>
      <c r="E202" s="445"/>
      <c r="F202" s="445"/>
      <c r="G202" s="8"/>
      <c r="H202" s="72" t="s">
        <v>764</v>
      </c>
      <c r="I202" s="72" t="s">
        <v>772</v>
      </c>
      <c r="J202" s="8" t="s">
        <v>1095</v>
      </c>
    </row>
    <row r="203" spans="2:10" x14ac:dyDescent="0.3">
      <c r="B203" s="445"/>
      <c r="C203" s="445"/>
      <c r="D203" s="72"/>
      <c r="E203" s="445"/>
      <c r="F203" s="445"/>
      <c r="G203" s="8"/>
      <c r="H203" s="72" t="s">
        <v>764</v>
      </c>
      <c r="I203" s="72" t="s">
        <v>773</v>
      </c>
      <c r="J203" s="8" t="s">
        <v>1096</v>
      </c>
    </row>
    <row r="204" spans="2:10" x14ac:dyDescent="0.3">
      <c r="B204" s="445"/>
      <c r="C204" s="445"/>
      <c r="D204" s="72"/>
      <c r="E204" s="445"/>
      <c r="F204" s="445"/>
      <c r="G204" s="8"/>
      <c r="H204" s="72" t="s">
        <v>764</v>
      </c>
      <c r="I204" s="72" t="s">
        <v>774</v>
      </c>
      <c r="J204" s="8" t="s">
        <v>1097</v>
      </c>
    </row>
    <row r="205" spans="2:10" x14ac:dyDescent="0.3">
      <c r="B205" s="445"/>
      <c r="C205" s="445"/>
      <c r="D205" s="72"/>
      <c r="E205" s="445"/>
      <c r="F205" s="445"/>
      <c r="G205" s="8"/>
      <c r="H205" s="72" t="s">
        <v>764</v>
      </c>
      <c r="I205" s="72" t="s">
        <v>775</v>
      </c>
      <c r="J205" s="8" t="s">
        <v>1098</v>
      </c>
    </row>
    <row r="206" spans="2:10" x14ac:dyDescent="0.3">
      <c r="B206" s="445"/>
      <c r="C206" s="445"/>
      <c r="D206" s="72"/>
      <c r="E206" s="445"/>
      <c r="F206" s="445"/>
      <c r="G206" s="8"/>
      <c r="H206" s="70" t="s">
        <v>764</v>
      </c>
      <c r="I206" s="70" t="s">
        <v>776</v>
      </c>
      <c r="J206" s="71" t="s">
        <v>1099</v>
      </c>
    </row>
    <row r="207" spans="2:10" x14ac:dyDescent="0.3">
      <c r="B207" s="445"/>
      <c r="C207" s="445"/>
      <c r="D207" s="72"/>
      <c r="E207" s="445"/>
      <c r="F207" s="445"/>
      <c r="G207" s="8"/>
      <c r="H207" s="72" t="s">
        <v>764</v>
      </c>
      <c r="I207" s="72" t="s">
        <v>777</v>
      </c>
      <c r="J207" s="8" t="s">
        <v>1100</v>
      </c>
    </row>
    <row r="208" spans="2:10" x14ac:dyDescent="0.3">
      <c r="B208" s="445"/>
      <c r="C208" s="445"/>
      <c r="D208" s="72"/>
      <c r="E208" s="445"/>
      <c r="F208" s="445"/>
      <c r="G208" s="8"/>
      <c r="H208" s="72" t="s">
        <v>764</v>
      </c>
      <c r="I208" s="72" t="s">
        <v>778</v>
      </c>
      <c r="J208" s="8" t="s">
        <v>1101</v>
      </c>
    </row>
    <row r="209" spans="2:10" x14ac:dyDescent="0.3">
      <c r="B209" s="445"/>
      <c r="C209" s="445"/>
      <c r="D209" s="445"/>
      <c r="E209" s="445"/>
      <c r="F209" s="445"/>
      <c r="G209" s="445"/>
      <c r="H209" s="72" t="s">
        <v>764</v>
      </c>
      <c r="I209" s="72" t="s">
        <v>779</v>
      </c>
      <c r="J209" s="8" t="s">
        <v>1102</v>
      </c>
    </row>
    <row r="210" spans="2:10" x14ac:dyDescent="0.3">
      <c r="B210" s="445"/>
      <c r="C210" s="445"/>
      <c r="D210" s="445"/>
      <c r="E210" s="445"/>
      <c r="F210" s="445"/>
      <c r="G210" s="445"/>
      <c r="H210" s="72" t="s">
        <v>764</v>
      </c>
      <c r="I210" s="72" t="s">
        <v>780</v>
      </c>
      <c r="J210" s="8" t="s">
        <v>1103</v>
      </c>
    </row>
    <row r="211" spans="2:10" x14ac:dyDescent="0.3">
      <c r="B211" s="445"/>
      <c r="C211" s="445"/>
      <c r="D211" s="72"/>
      <c r="E211" s="445"/>
      <c r="F211" s="445"/>
      <c r="G211" s="8"/>
      <c r="H211" s="77" t="s">
        <v>1228</v>
      </c>
      <c r="I211" s="72"/>
      <c r="J211" s="8"/>
    </row>
    <row r="212" spans="2:10" x14ac:dyDescent="0.3">
      <c r="B212" s="445"/>
      <c r="C212" s="445"/>
      <c r="D212" s="72" t="s">
        <v>781</v>
      </c>
      <c r="E212" s="445" t="s">
        <v>782</v>
      </c>
      <c r="F212" s="445"/>
      <c r="G212" s="8"/>
      <c r="H212" s="70" t="s">
        <v>781</v>
      </c>
      <c r="I212" s="70" t="s">
        <v>783</v>
      </c>
      <c r="J212" s="71" t="s">
        <v>1104</v>
      </c>
    </row>
    <row r="213" spans="2:10" x14ac:dyDescent="0.3">
      <c r="B213" s="445"/>
      <c r="C213" s="445"/>
      <c r="D213" s="72"/>
      <c r="E213" s="445" t="s">
        <v>626</v>
      </c>
      <c r="F213" s="445"/>
      <c r="G213" s="8"/>
      <c r="H213" s="72" t="s">
        <v>781</v>
      </c>
      <c r="I213" s="72" t="s">
        <v>189</v>
      </c>
      <c r="J213" s="8" t="s">
        <v>1105</v>
      </c>
    </row>
    <row r="214" spans="2:10" x14ac:dyDescent="0.3">
      <c r="B214" s="445"/>
      <c r="C214" s="445"/>
      <c r="D214" s="72"/>
      <c r="E214" s="445"/>
      <c r="F214" s="445"/>
      <c r="G214" s="8"/>
      <c r="H214" s="72" t="s">
        <v>781</v>
      </c>
      <c r="I214" s="72" t="s">
        <v>784</v>
      </c>
      <c r="J214" s="8" t="s">
        <v>1106</v>
      </c>
    </row>
    <row r="215" spans="2:10" x14ac:dyDescent="0.3">
      <c r="B215" s="445"/>
      <c r="C215" s="445"/>
      <c r="D215" s="72"/>
      <c r="E215" s="445"/>
      <c r="F215" s="445"/>
      <c r="G215" s="8"/>
      <c r="H215" s="72" t="s">
        <v>781</v>
      </c>
      <c r="I215" s="72" t="s">
        <v>181</v>
      </c>
      <c r="J215" s="8" t="s">
        <v>1107</v>
      </c>
    </row>
    <row r="216" spans="2:10" x14ac:dyDescent="0.3">
      <c r="B216" s="445"/>
      <c r="C216" s="445"/>
      <c r="D216" s="72"/>
      <c r="E216" s="445"/>
      <c r="F216" s="445"/>
      <c r="G216" s="8"/>
      <c r="H216" s="72" t="s">
        <v>781</v>
      </c>
      <c r="I216" s="72" t="s">
        <v>785</v>
      </c>
      <c r="J216" s="8" t="s">
        <v>1108</v>
      </c>
    </row>
    <row r="217" spans="2:10" x14ac:dyDescent="0.3">
      <c r="B217" s="445"/>
      <c r="C217" s="445"/>
      <c r="D217" s="72"/>
      <c r="E217" s="445"/>
      <c r="F217" s="445"/>
      <c r="G217" s="8"/>
      <c r="H217" s="72" t="s">
        <v>781</v>
      </c>
      <c r="I217" s="70" t="s">
        <v>786</v>
      </c>
      <c r="J217" s="71" t="s">
        <v>1109</v>
      </c>
    </row>
    <row r="218" spans="2:10" x14ac:dyDescent="0.3">
      <c r="B218" s="445"/>
      <c r="C218" s="445"/>
      <c r="D218" s="72"/>
      <c r="E218" s="445"/>
      <c r="F218" s="445"/>
      <c r="G218" s="8"/>
      <c r="H218" s="72" t="s">
        <v>781</v>
      </c>
      <c r="I218" s="72" t="s">
        <v>787</v>
      </c>
      <c r="J218" s="8" t="s">
        <v>1110</v>
      </c>
    </row>
    <row r="219" spans="2:10" x14ac:dyDescent="0.3">
      <c r="B219" s="445"/>
      <c r="C219" s="445"/>
      <c r="D219" s="72"/>
      <c r="E219" s="445"/>
      <c r="F219" s="445"/>
      <c r="G219" s="8"/>
      <c r="H219" s="72" t="s">
        <v>781</v>
      </c>
      <c r="I219" s="72" t="s">
        <v>788</v>
      </c>
      <c r="J219" s="8" t="s">
        <v>1111</v>
      </c>
    </row>
    <row r="220" spans="2:10" x14ac:dyDescent="0.3">
      <c r="B220" s="445"/>
      <c r="C220" s="445"/>
      <c r="D220" s="72"/>
      <c r="E220" s="445"/>
      <c r="F220" s="445"/>
      <c r="G220" s="8"/>
      <c r="H220" s="72" t="s">
        <v>781</v>
      </c>
      <c r="I220" s="72" t="s">
        <v>789</v>
      </c>
      <c r="J220" s="8" t="s">
        <v>1112</v>
      </c>
    </row>
    <row r="221" spans="2:10" x14ac:dyDescent="0.3">
      <c r="B221" s="445"/>
      <c r="C221" s="445"/>
      <c r="D221" s="72"/>
      <c r="E221" s="445"/>
      <c r="F221" s="445"/>
      <c r="G221" s="8"/>
      <c r="H221" s="72" t="s">
        <v>781</v>
      </c>
      <c r="I221" s="72" t="s">
        <v>790</v>
      </c>
      <c r="J221" s="8" t="s">
        <v>1113</v>
      </c>
    </row>
    <row r="222" spans="2:10" x14ac:dyDescent="0.3">
      <c r="B222" s="445"/>
      <c r="C222" s="445"/>
      <c r="D222" s="72"/>
      <c r="E222" s="445"/>
      <c r="F222" s="445"/>
      <c r="G222" s="8"/>
      <c r="H222" s="72" t="s">
        <v>781</v>
      </c>
      <c r="I222" s="72" t="s">
        <v>791</v>
      </c>
      <c r="J222" s="8" t="s">
        <v>1114</v>
      </c>
    </row>
    <row r="223" spans="2:10" x14ac:dyDescent="0.3">
      <c r="B223" s="445"/>
      <c r="C223" s="445"/>
      <c r="D223" s="72"/>
      <c r="E223" s="445"/>
      <c r="F223" s="445"/>
      <c r="G223" s="8"/>
      <c r="H223" s="72" t="s">
        <v>781</v>
      </c>
      <c r="I223" s="70" t="s">
        <v>792</v>
      </c>
      <c r="J223" s="71" t="s">
        <v>1115</v>
      </c>
    </row>
    <row r="224" spans="2:10" x14ac:dyDescent="0.3">
      <c r="B224" s="445"/>
      <c r="C224" s="445"/>
      <c r="D224" s="72"/>
      <c r="E224" s="445" t="s">
        <v>626</v>
      </c>
      <c r="F224" s="445"/>
      <c r="G224" s="8"/>
      <c r="H224" s="72" t="s">
        <v>781</v>
      </c>
      <c r="I224" s="72" t="s">
        <v>793</v>
      </c>
      <c r="J224" s="8" t="s">
        <v>1116</v>
      </c>
    </row>
    <row r="225" spans="2:10" x14ac:dyDescent="0.3">
      <c r="B225" s="445"/>
      <c r="C225" s="445"/>
      <c r="D225" s="72"/>
      <c r="E225" s="445"/>
      <c r="F225" s="445"/>
      <c r="G225" s="8"/>
      <c r="H225" s="72" t="s">
        <v>781</v>
      </c>
      <c r="I225" s="72" t="s">
        <v>794</v>
      </c>
      <c r="J225" s="8" t="s">
        <v>1117</v>
      </c>
    </row>
    <row r="226" spans="2:10" ht="15" thickBot="1" x14ac:dyDescent="0.35">
      <c r="B226" s="446"/>
      <c r="C226" s="446"/>
      <c r="D226" s="74"/>
      <c r="E226" s="446"/>
      <c r="F226" s="446"/>
      <c r="G226" s="73"/>
      <c r="H226" s="74" t="s">
        <v>781</v>
      </c>
      <c r="I226" s="74" t="s">
        <v>795</v>
      </c>
      <c r="J226" s="73" t="s">
        <v>1118</v>
      </c>
    </row>
    <row r="227" spans="2:10" x14ac:dyDescent="0.3">
      <c r="B227" s="449"/>
      <c r="C227" s="449"/>
      <c r="D227" s="72"/>
      <c r="E227" s="449"/>
      <c r="F227" s="449"/>
      <c r="G227" s="8"/>
      <c r="H227" s="72"/>
      <c r="I227" s="72"/>
      <c r="J227" s="8"/>
    </row>
    <row r="228" spans="2:10" x14ac:dyDescent="0.3">
      <c r="B228" s="445"/>
      <c r="C228" s="445"/>
      <c r="D228" s="72"/>
      <c r="E228" s="445"/>
      <c r="F228" s="445"/>
      <c r="G228" s="8"/>
      <c r="H228" s="72" t="s">
        <v>781</v>
      </c>
      <c r="I228" s="72" t="s">
        <v>796</v>
      </c>
      <c r="J228" s="8" t="s">
        <v>1119</v>
      </c>
    </row>
    <row r="229" spans="2:10" x14ac:dyDescent="0.3">
      <c r="B229" s="445"/>
      <c r="C229" s="445"/>
      <c r="D229" s="72"/>
      <c r="E229" s="445"/>
      <c r="F229" s="445"/>
      <c r="G229" s="8"/>
      <c r="H229" s="72" t="s">
        <v>781</v>
      </c>
      <c r="I229" s="70" t="s">
        <v>797</v>
      </c>
      <c r="J229" s="71" t="s">
        <v>1120</v>
      </c>
    </row>
    <row r="230" spans="2:10" x14ac:dyDescent="0.3">
      <c r="B230" s="445"/>
      <c r="C230" s="445"/>
      <c r="D230" s="72"/>
      <c r="E230" s="445" t="s">
        <v>626</v>
      </c>
      <c r="F230" s="445"/>
      <c r="G230" s="8"/>
      <c r="H230" s="72" t="s">
        <v>781</v>
      </c>
      <c r="I230" s="72" t="s">
        <v>798</v>
      </c>
      <c r="J230" s="8" t="s">
        <v>1121</v>
      </c>
    </row>
    <row r="231" spans="2:10" x14ac:dyDescent="0.3">
      <c r="B231" s="445"/>
      <c r="C231" s="445"/>
      <c r="D231" s="72"/>
      <c r="E231" s="445"/>
      <c r="F231" s="445"/>
      <c r="G231" s="8"/>
      <c r="H231" s="72" t="s">
        <v>781</v>
      </c>
      <c r="I231" s="70" t="s">
        <v>190</v>
      </c>
      <c r="J231" s="71" t="s">
        <v>1122</v>
      </c>
    </row>
    <row r="232" spans="2:10" x14ac:dyDescent="0.3">
      <c r="B232" s="445"/>
      <c r="C232" s="445"/>
      <c r="D232" s="72"/>
      <c r="E232" s="445"/>
      <c r="F232" s="445"/>
      <c r="G232" s="8"/>
      <c r="H232" s="72" t="s">
        <v>781</v>
      </c>
      <c r="I232" s="72" t="s">
        <v>180</v>
      </c>
      <c r="J232" s="8" t="s">
        <v>1123</v>
      </c>
    </row>
    <row r="233" spans="2:10" x14ac:dyDescent="0.3">
      <c r="B233" s="445"/>
      <c r="C233" s="445"/>
      <c r="D233" s="72"/>
      <c r="E233" s="445"/>
      <c r="F233" s="445"/>
      <c r="G233" s="8"/>
      <c r="H233" s="72" t="s">
        <v>781</v>
      </c>
      <c r="I233" s="72" t="s">
        <v>799</v>
      </c>
      <c r="J233" s="8" t="s">
        <v>1124</v>
      </c>
    </row>
    <row r="234" spans="2:10" x14ac:dyDescent="0.3">
      <c r="B234" s="445"/>
      <c r="C234" s="445"/>
      <c r="D234" s="72"/>
      <c r="E234" s="445"/>
      <c r="F234" s="445"/>
      <c r="G234" s="8"/>
      <c r="H234" s="77" t="s">
        <v>1229</v>
      </c>
      <c r="I234" s="72"/>
      <c r="J234" s="8"/>
    </row>
    <row r="235" spans="2:10" x14ac:dyDescent="0.3">
      <c r="B235" s="445"/>
      <c r="C235" s="445"/>
      <c r="D235" s="72" t="s">
        <v>800</v>
      </c>
      <c r="E235" s="445" t="s">
        <v>801</v>
      </c>
      <c r="F235" s="445"/>
      <c r="G235" s="8"/>
      <c r="H235" s="70" t="s">
        <v>800</v>
      </c>
      <c r="I235" s="70" t="s">
        <v>802</v>
      </c>
      <c r="J235" s="71" t="s">
        <v>1125</v>
      </c>
    </row>
    <row r="236" spans="2:10" x14ac:dyDescent="0.3">
      <c r="B236" s="445"/>
      <c r="C236" s="445"/>
      <c r="D236" s="8"/>
      <c r="E236" s="445" t="s">
        <v>626</v>
      </c>
      <c r="F236" s="445"/>
      <c r="G236" s="8"/>
      <c r="H236" s="72" t="s">
        <v>800</v>
      </c>
      <c r="I236" s="72" t="s">
        <v>803</v>
      </c>
      <c r="J236" s="8" t="s">
        <v>1126</v>
      </c>
    </row>
    <row r="237" spans="2:10" x14ac:dyDescent="0.3">
      <c r="B237" s="445"/>
      <c r="C237" s="445"/>
      <c r="D237" s="8"/>
      <c r="E237" s="445" t="s">
        <v>626</v>
      </c>
      <c r="F237" s="445"/>
      <c r="G237" s="8"/>
      <c r="H237" s="72" t="s">
        <v>800</v>
      </c>
      <c r="I237" s="72" t="s">
        <v>804</v>
      </c>
      <c r="J237" s="8" t="s">
        <v>1127</v>
      </c>
    </row>
    <row r="238" spans="2:10" x14ac:dyDescent="0.3">
      <c r="B238" s="445"/>
      <c r="C238" s="445"/>
      <c r="D238" s="445"/>
      <c r="E238" s="445"/>
      <c r="F238" s="445"/>
      <c r="G238" s="445"/>
      <c r="H238" s="77" t="s">
        <v>1230</v>
      </c>
      <c r="I238" s="72"/>
      <c r="J238" s="8"/>
    </row>
    <row r="239" spans="2:10" x14ac:dyDescent="0.3">
      <c r="B239" s="70">
        <v>2</v>
      </c>
      <c r="C239" s="447" t="s">
        <v>805</v>
      </c>
      <c r="D239" s="447"/>
      <c r="E239" s="447"/>
      <c r="F239" s="447"/>
      <c r="G239" s="8"/>
      <c r="H239" s="65">
        <v>2</v>
      </c>
      <c r="I239" s="70">
        <v>5</v>
      </c>
      <c r="J239" s="71" t="s">
        <v>1128</v>
      </c>
    </row>
    <row r="240" spans="2:10" x14ac:dyDescent="0.3">
      <c r="B240" s="445"/>
      <c r="C240" s="445"/>
      <c r="D240" s="445"/>
      <c r="E240" s="445"/>
      <c r="F240" s="445"/>
      <c r="G240" s="445"/>
      <c r="H240" s="8"/>
      <c r="I240" s="8"/>
      <c r="J240" s="8"/>
    </row>
    <row r="241" spans="2:10" x14ac:dyDescent="0.3">
      <c r="B241" s="8"/>
      <c r="C241" s="70" t="s">
        <v>806</v>
      </c>
      <c r="D241" s="447" t="s">
        <v>807</v>
      </c>
      <c r="E241" s="447"/>
      <c r="F241" s="445"/>
      <c r="G241" s="445"/>
      <c r="H241" s="70" t="s">
        <v>626</v>
      </c>
      <c r="I241" s="70" t="s">
        <v>808</v>
      </c>
      <c r="J241" s="71" t="s">
        <v>1129</v>
      </c>
    </row>
    <row r="242" spans="2:10" x14ac:dyDescent="0.3">
      <c r="B242" s="445"/>
      <c r="C242" s="445"/>
      <c r="D242" s="447"/>
      <c r="E242" s="447"/>
      <c r="F242" s="445"/>
      <c r="G242" s="445"/>
      <c r="H242" s="70"/>
      <c r="I242" s="70"/>
      <c r="J242" s="71"/>
    </row>
    <row r="243" spans="2:10" x14ac:dyDescent="0.3">
      <c r="B243" s="445"/>
      <c r="C243" s="445"/>
      <c r="D243" s="72" t="s">
        <v>809</v>
      </c>
      <c r="E243" s="445" t="s">
        <v>810</v>
      </c>
      <c r="F243" s="445"/>
      <c r="G243" s="8"/>
      <c r="H243" s="72" t="s">
        <v>809</v>
      </c>
      <c r="I243" s="72" t="s">
        <v>811</v>
      </c>
      <c r="J243" s="8" t="s">
        <v>1130</v>
      </c>
    </row>
    <row r="244" spans="2:10" x14ac:dyDescent="0.3">
      <c r="B244" s="445"/>
      <c r="C244" s="445"/>
      <c r="D244" s="72" t="s">
        <v>813</v>
      </c>
      <c r="E244" s="445" t="s">
        <v>587</v>
      </c>
      <c r="F244" s="445"/>
      <c r="G244" s="8"/>
      <c r="H244" s="72" t="s">
        <v>813</v>
      </c>
      <c r="I244" s="72" t="s">
        <v>814</v>
      </c>
      <c r="J244" s="8" t="s">
        <v>1131</v>
      </c>
    </row>
    <row r="245" spans="2:10" x14ac:dyDescent="0.3">
      <c r="B245" s="445"/>
      <c r="C245" s="445"/>
      <c r="D245" s="445"/>
      <c r="E245" s="445"/>
      <c r="F245" s="445"/>
      <c r="G245" s="445"/>
      <c r="H245" s="72" t="s">
        <v>813</v>
      </c>
      <c r="I245" s="72" t="s">
        <v>815</v>
      </c>
      <c r="J245" s="8" t="s">
        <v>1132</v>
      </c>
    </row>
    <row r="246" spans="2:10" x14ac:dyDescent="0.3">
      <c r="B246" s="445"/>
      <c r="C246" s="445"/>
      <c r="D246" s="445"/>
      <c r="E246" s="445"/>
      <c r="F246" s="445"/>
      <c r="G246" s="445"/>
      <c r="H246" s="72" t="s">
        <v>813</v>
      </c>
      <c r="I246" s="72" t="s">
        <v>816</v>
      </c>
      <c r="J246" s="8" t="s">
        <v>1133</v>
      </c>
    </row>
    <row r="247" spans="2:10" x14ac:dyDescent="0.3">
      <c r="B247" s="445"/>
      <c r="C247" s="445"/>
      <c r="D247" s="445"/>
      <c r="E247" s="445"/>
      <c r="F247" s="445"/>
      <c r="G247" s="445"/>
      <c r="H247" s="72" t="s">
        <v>813</v>
      </c>
      <c r="I247" s="72" t="s">
        <v>817</v>
      </c>
      <c r="J247" s="8" t="s">
        <v>1134</v>
      </c>
    </row>
    <row r="248" spans="2:10" x14ac:dyDescent="0.3">
      <c r="B248" s="445"/>
      <c r="C248" s="445"/>
      <c r="D248" s="72" t="s">
        <v>818</v>
      </c>
      <c r="E248" s="445" t="s">
        <v>819</v>
      </c>
      <c r="F248" s="445"/>
      <c r="G248" s="8"/>
      <c r="H248" s="72" t="s">
        <v>818</v>
      </c>
      <c r="I248" s="72" t="s">
        <v>820</v>
      </c>
      <c r="J248" s="8" t="s">
        <v>1135</v>
      </c>
    </row>
    <row r="249" spans="2:10" x14ac:dyDescent="0.3">
      <c r="B249" s="445"/>
      <c r="C249" s="445"/>
      <c r="D249" s="72" t="s">
        <v>821</v>
      </c>
      <c r="E249" s="445" t="s">
        <v>588</v>
      </c>
      <c r="F249" s="445"/>
      <c r="G249" s="8"/>
      <c r="H249" s="72" t="s">
        <v>821</v>
      </c>
      <c r="I249" s="72" t="s">
        <v>822</v>
      </c>
      <c r="J249" s="8" t="s">
        <v>1136</v>
      </c>
    </row>
    <row r="250" spans="2:10" x14ac:dyDescent="0.3">
      <c r="B250" s="445"/>
      <c r="C250" s="445"/>
      <c r="D250" s="72" t="s">
        <v>823</v>
      </c>
      <c r="E250" s="445" t="s">
        <v>824</v>
      </c>
      <c r="F250" s="445"/>
      <c r="G250" s="8"/>
      <c r="H250" s="72" t="s">
        <v>823</v>
      </c>
      <c r="I250" s="72" t="s">
        <v>179</v>
      </c>
      <c r="J250" s="8" t="s">
        <v>1137</v>
      </c>
    </row>
    <row r="251" spans="2:10" x14ac:dyDescent="0.3">
      <c r="B251" s="445"/>
      <c r="C251" s="445"/>
      <c r="D251" s="72"/>
      <c r="E251" s="445"/>
      <c r="F251" s="445"/>
      <c r="G251" s="8"/>
      <c r="H251" s="72"/>
      <c r="I251" s="72"/>
      <c r="J251" s="8"/>
    </row>
    <row r="252" spans="2:10" x14ac:dyDescent="0.3">
      <c r="B252" s="8"/>
      <c r="C252" s="70" t="s">
        <v>825</v>
      </c>
      <c r="D252" s="447" t="s">
        <v>826</v>
      </c>
      <c r="E252" s="447"/>
      <c r="F252" s="445"/>
      <c r="G252" s="445"/>
      <c r="H252" s="77" t="s">
        <v>1231</v>
      </c>
      <c r="I252" s="8"/>
      <c r="J252" s="8"/>
    </row>
    <row r="253" spans="2:10" x14ac:dyDescent="0.3">
      <c r="B253" s="445"/>
      <c r="C253" s="445"/>
      <c r="D253" s="447"/>
      <c r="E253" s="447"/>
      <c r="F253" s="445"/>
      <c r="G253" s="445"/>
      <c r="H253" s="72"/>
      <c r="I253" s="8"/>
      <c r="J253" s="8"/>
    </row>
    <row r="254" spans="2:10" x14ac:dyDescent="0.3">
      <c r="B254" s="445"/>
      <c r="C254" s="445"/>
      <c r="D254" s="72" t="s">
        <v>827</v>
      </c>
      <c r="E254" s="445" t="s">
        <v>828</v>
      </c>
      <c r="F254" s="445"/>
      <c r="G254" s="8"/>
      <c r="H254" s="70" t="s">
        <v>827</v>
      </c>
      <c r="I254" s="70" t="s">
        <v>829</v>
      </c>
      <c r="J254" s="71" t="s">
        <v>1138</v>
      </c>
    </row>
    <row r="255" spans="2:10" x14ac:dyDescent="0.3">
      <c r="B255" s="445"/>
      <c r="C255" s="445"/>
      <c r="D255" s="445"/>
      <c r="E255" s="445"/>
      <c r="F255" s="445"/>
      <c r="G255" s="445"/>
      <c r="H255" s="72" t="s">
        <v>827</v>
      </c>
      <c r="I255" s="72" t="s">
        <v>182</v>
      </c>
      <c r="J255" s="8" t="s">
        <v>1139</v>
      </c>
    </row>
    <row r="256" spans="2:10" x14ac:dyDescent="0.3">
      <c r="B256" s="445"/>
      <c r="C256" s="445"/>
      <c r="D256" s="445"/>
      <c r="E256" s="445"/>
      <c r="F256" s="445"/>
      <c r="G256" s="445"/>
      <c r="H256" s="72" t="s">
        <v>827</v>
      </c>
      <c r="I256" s="72" t="s">
        <v>183</v>
      </c>
      <c r="J256" s="8" t="s">
        <v>1140</v>
      </c>
    </row>
    <row r="257" spans="2:10" x14ac:dyDescent="0.3">
      <c r="B257" s="445"/>
      <c r="C257" s="445"/>
      <c r="D257" s="445"/>
      <c r="E257" s="445"/>
      <c r="F257" s="445"/>
      <c r="G257" s="445"/>
      <c r="H257" s="72" t="s">
        <v>827</v>
      </c>
      <c r="I257" s="72" t="s">
        <v>184</v>
      </c>
      <c r="J257" s="8" t="s">
        <v>1141</v>
      </c>
    </row>
    <row r="258" spans="2:10" x14ac:dyDescent="0.3">
      <c r="B258" s="445"/>
      <c r="C258" s="445"/>
      <c r="D258" s="445"/>
      <c r="E258" s="445"/>
      <c r="F258" s="445"/>
      <c r="G258" s="445"/>
      <c r="H258" s="72" t="s">
        <v>827</v>
      </c>
      <c r="I258" s="72" t="s">
        <v>185</v>
      </c>
      <c r="J258" s="8" t="s">
        <v>1142</v>
      </c>
    </row>
    <row r="259" spans="2:10" x14ac:dyDescent="0.3">
      <c r="B259" s="445"/>
      <c r="C259" s="445"/>
      <c r="D259" s="445"/>
      <c r="E259" s="445"/>
      <c r="F259" s="445"/>
      <c r="G259" s="445"/>
      <c r="H259" s="72" t="s">
        <v>827</v>
      </c>
      <c r="I259" s="72" t="s">
        <v>186</v>
      </c>
      <c r="J259" s="8" t="s">
        <v>1143</v>
      </c>
    </row>
    <row r="260" spans="2:10" x14ac:dyDescent="0.3">
      <c r="B260" s="445"/>
      <c r="C260" s="445"/>
      <c r="D260" s="445"/>
      <c r="E260" s="445"/>
      <c r="F260" s="445"/>
      <c r="G260" s="445"/>
      <c r="H260" s="72" t="s">
        <v>827</v>
      </c>
      <c r="I260" s="72" t="s">
        <v>830</v>
      </c>
      <c r="J260" s="8" t="s">
        <v>1144</v>
      </c>
    </row>
    <row r="261" spans="2:10" x14ac:dyDescent="0.3">
      <c r="B261" s="445"/>
      <c r="C261" s="445"/>
      <c r="D261" s="445"/>
      <c r="E261" s="445"/>
      <c r="F261" s="445"/>
      <c r="G261" s="445"/>
      <c r="H261" s="72" t="s">
        <v>827</v>
      </c>
      <c r="I261" s="72" t="s">
        <v>831</v>
      </c>
      <c r="J261" s="8" t="s">
        <v>1145</v>
      </c>
    </row>
    <row r="262" spans="2:10" x14ac:dyDescent="0.3">
      <c r="B262" s="445"/>
      <c r="C262" s="445"/>
      <c r="D262" s="445"/>
      <c r="E262" s="445"/>
      <c r="F262" s="445"/>
      <c r="G262" s="445"/>
      <c r="H262" s="72" t="s">
        <v>827</v>
      </c>
      <c r="I262" s="72" t="s">
        <v>187</v>
      </c>
      <c r="J262" s="8" t="s">
        <v>1146</v>
      </c>
    </row>
    <row r="263" spans="2:10" x14ac:dyDescent="0.3">
      <c r="B263" s="445"/>
      <c r="C263" s="445"/>
      <c r="D263" s="445"/>
      <c r="E263" s="445"/>
      <c r="F263" s="445"/>
      <c r="G263" s="445"/>
      <c r="H263" s="72"/>
      <c r="I263" s="72"/>
      <c r="J263" s="75"/>
    </row>
    <row r="264" spans="2:10" x14ac:dyDescent="0.3">
      <c r="B264" s="445"/>
      <c r="C264" s="445"/>
      <c r="D264" s="445"/>
      <c r="E264" s="445"/>
      <c r="F264" s="445"/>
      <c r="G264" s="445"/>
      <c r="H264" s="70" t="s">
        <v>827</v>
      </c>
      <c r="I264" s="70" t="s">
        <v>832</v>
      </c>
      <c r="J264" s="71" t="s">
        <v>1147</v>
      </c>
    </row>
    <row r="265" spans="2:10" x14ac:dyDescent="0.3">
      <c r="B265" s="445"/>
      <c r="C265" s="445"/>
      <c r="D265" s="445"/>
      <c r="E265" s="445"/>
      <c r="F265" s="445"/>
      <c r="G265" s="445"/>
      <c r="H265" s="72" t="s">
        <v>827</v>
      </c>
      <c r="I265" s="72" t="s">
        <v>833</v>
      </c>
      <c r="J265" s="8" t="s">
        <v>1148</v>
      </c>
    </row>
    <row r="266" spans="2:10" x14ac:dyDescent="0.3">
      <c r="B266" s="445"/>
      <c r="C266" s="445"/>
      <c r="D266" s="445"/>
      <c r="E266" s="445"/>
      <c r="F266" s="445"/>
      <c r="G266" s="445"/>
      <c r="H266" s="72" t="s">
        <v>626</v>
      </c>
      <c r="I266" s="72"/>
      <c r="J266" s="8"/>
    </row>
    <row r="267" spans="2:10" x14ac:dyDescent="0.3">
      <c r="B267" s="445"/>
      <c r="C267" s="445"/>
      <c r="D267" s="445"/>
      <c r="E267" s="445"/>
      <c r="F267" s="445"/>
      <c r="G267" s="445"/>
      <c r="H267" s="72" t="s">
        <v>626</v>
      </c>
      <c r="I267" s="70" t="s">
        <v>834</v>
      </c>
      <c r="J267" s="71" t="s">
        <v>1149</v>
      </c>
    </row>
    <row r="268" spans="2:10" x14ac:dyDescent="0.3">
      <c r="B268" s="445"/>
      <c r="C268" s="445"/>
      <c r="D268" s="72" t="s">
        <v>835</v>
      </c>
      <c r="E268" s="445" t="s">
        <v>836</v>
      </c>
      <c r="F268" s="445"/>
      <c r="G268" s="8"/>
      <c r="H268" s="72" t="s">
        <v>1232</v>
      </c>
      <c r="I268" s="72" t="s">
        <v>837</v>
      </c>
      <c r="J268" s="8" t="s">
        <v>1150</v>
      </c>
    </row>
    <row r="269" spans="2:10" x14ac:dyDescent="0.3">
      <c r="B269" s="445"/>
      <c r="C269" s="445"/>
      <c r="D269" s="72" t="s">
        <v>838</v>
      </c>
      <c r="E269" s="445" t="s">
        <v>812</v>
      </c>
      <c r="F269" s="445"/>
      <c r="G269" s="8"/>
      <c r="H269" s="72" t="s">
        <v>1233</v>
      </c>
      <c r="I269" s="72" t="s">
        <v>839</v>
      </c>
      <c r="J269" s="8" t="s">
        <v>1151</v>
      </c>
    </row>
    <row r="270" spans="2:10" x14ac:dyDescent="0.3">
      <c r="B270" s="445"/>
      <c r="C270" s="445"/>
      <c r="D270" s="72"/>
      <c r="E270" s="445"/>
      <c r="F270" s="445"/>
      <c r="G270" s="8"/>
      <c r="H270" s="72" t="s">
        <v>838</v>
      </c>
      <c r="I270" s="72" t="s">
        <v>840</v>
      </c>
      <c r="J270" s="8" t="s">
        <v>1152</v>
      </c>
    </row>
    <row r="271" spans="2:10" x14ac:dyDescent="0.3">
      <c r="B271" s="445"/>
      <c r="C271" s="445"/>
      <c r="D271" s="72"/>
      <c r="E271" s="445"/>
      <c r="F271" s="445"/>
      <c r="G271" s="8"/>
      <c r="H271" s="8"/>
      <c r="I271" s="8"/>
      <c r="J271" s="8"/>
    </row>
    <row r="272" spans="2:10" x14ac:dyDescent="0.3">
      <c r="B272" s="445"/>
      <c r="C272" s="445"/>
      <c r="D272" s="445"/>
      <c r="E272" s="445"/>
      <c r="F272" s="445"/>
      <c r="G272" s="445"/>
      <c r="H272" s="8" t="s">
        <v>626</v>
      </c>
      <c r="I272" s="70" t="s">
        <v>832</v>
      </c>
      <c r="J272" s="71" t="s">
        <v>1147</v>
      </c>
    </row>
    <row r="273" spans="2:10" x14ac:dyDescent="0.3">
      <c r="B273" s="445"/>
      <c r="C273" s="445"/>
      <c r="D273" s="72" t="s">
        <v>841</v>
      </c>
      <c r="E273" s="445" t="s">
        <v>842</v>
      </c>
      <c r="F273" s="445"/>
      <c r="G273" s="8"/>
      <c r="H273" s="72" t="s">
        <v>1234</v>
      </c>
      <c r="I273" s="72" t="s">
        <v>198</v>
      </c>
      <c r="J273" s="8" t="s">
        <v>1153</v>
      </c>
    </row>
    <row r="274" spans="2:10" x14ac:dyDescent="0.3">
      <c r="B274" s="445"/>
      <c r="C274" s="445"/>
      <c r="D274" s="72" t="s">
        <v>843</v>
      </c>
      <c r="E274" s="445" t="s">
        <v>844</v>
      </c>
      <c r="F274" s="445"/>
      <c r="G274" s="8"/>
      <c r="H274" s="72" t="s">
        <v>1235</v>
      </c>
      <c r="I274" s="72" t="s">
        <v>845</v>
      </c>
      <c r="J274" s="8" t="s">
        <v>1154</v>
      </c>
    </row>
    <row r="275" spans="2:10" x14ac:dyDescent="0.3">
      <c r="B275" s="445"/>
      <c r="C275" s="445"/>
      <c r="D275" s="445"/>
      <c r="E275" s="445"/>
      <c r="F275" s="445"/>
      <c r="G275" s="445"/>
      <c r="H275" s="72" t="s">
        <v>843</v>
      </c>
      <c r="I275" s="72" t="s">
        <v>846</v>
      </c>
      <c r="J275" s="8" t="s">
        <v>1155</v>
      </c>
    </row>
    <row r="276" spans="2:10" x14ac:dyDescent="0.3">
      <c r="B276" s="445"/>
      <c r="C276" s="445"/>
      <c r="D276" s="445"/>
      <c r="E276" s="445"/>
      <c r="F276" s="445"/>
      <c r="G276" s="445"/>
      <c r="H276" s="8"/>
      <c r="I276" s="8"/>
      <c r="J276" s="8"/>
    </row>
    <row r="277" spans="2:10" x14ac:dyDescent="0.3">
      <c r="B277" s="445"/>
      <c r="C277" s="445"/>
      <c r="D277" s="445"/>
      <c r="E277" s="445"/>
      <c r="F277" s="445"/>
      <c r="G277" s="445"/>
      <c r="H277" s="8" t="s">
        <v>1236</v>
      </c>
      <c r="I277" s="8"/>
      <c r="J277" s="8"/>
    </row>
    <row r="278" spans="2:10" x14ac:dyDescent="0.3">
      <c r="B278" s="8"/>
      <c r="C278" s="70" t="s">
        <v>847</v>
      </c>
      <c r="D278" s="447" t="s">
        <v>589</v>
      </c>
      <c r="E278" s="447"/>
      <c r="F278" s="445"/>
      <c r="G278" s="445"/>
      <c r="H278" s="70" t="s">
        <v>847</v>
      </c>
      <c r="I278" s="70">
        <v>7</v>
      </c>
      <c r="J278" s="71" t="s">
        <v>1156</v>
      </c>
    </row>
    <row r="279" spans="2:10" x14ac:dyDescent="0.3">
      <c r="B279" s="445"/>
      <c r="C279" s="445"/>
      <c r="D279" s="445"/>
      <c r="E279" s="445"/>
      <c r="F279" s="445"/>
      <c r="G279" s="445"/>
      <c r="H279" s="8"/>
      <c r="I279" s="8"/>
      <c r="J279" s="8"/>
    </row>
    <row r="280" spans="2:10" x14ac:dyDescent="0.3">
      <c r="B280" s="445"/>
      <c r="C280" s="445"/>
      <c r="D280" s="72" t="s">
        <v>848</v>
      </c>
      <c r="E280" s="445" t="s">
        <v>849</v>
      </c>
      <c r="F280" s="445"/>
      <c r="G280" s="8"/>
      <c r="H280" s="70" t="s">
        <v>848</v>
      </c>
      <c r="I280" s="70" t="s">
        <v>850</v>
      </c>
      <c r="J280" s="71" t="s">
        <v>1157</v>
      </c>
    </row>
    <row r="281" spans="2:10" x14ac:dyDescent="0.3">
      <c r="B281" s="445"/>
      <c r="C281" s="445"/>
      <c r="D281" s="72"/>
      <c r="E281" s="445"/>
      <c r="F281" s="445"/>
      <c r="G281" s="8"/>
      <c r="H281" s="72" t="s">
        <v>848</v>
      </c>
      <c r="I281" s="72" t="s">
        <v>851</v>
      </c>
      <c r="J281" s="8" t="s">
        <v>1158</v>
      </c>
    </row>
    <row r="282" spans="2:10" x14ac:dyDescent="0.3">
      <c r="B282" s="445"/>
      <c r="C282" s="445"/>
      <c r="D282" s="72"/>
      <c r="E282" s="445"/>
      <c r="F282" s="445"/>
      <c r="G282" s="8"/>
      <c r="H282" s="72" t="s">
        <v>848</v>
      </c>
      <c r="I282" s="72" t="s">
        <v>852</v>
      </c>
      <c r="J282" s="8" t="s">
        <v>1160</v>
      </c>
    </row>
    <row r="283" spans="2:10" x14ac:dyDescent="0.3">
      <c r="B283" s="445"/>
      <c r="C283" s="445"/>
      <c r="D283" s="72"/>
      <c r="E283" s="445"/>
      <c r="F283" s="445"/>
      <c r="G283" s="8"/>
      <c r="H283" s="72" t="s">
        <v>848</v>
      </c>
      <c r="I283" s="72" t="s">
        <v>853</v>
      </c>
      <c r="J283" s="8" t="s">
        <v>1159</v>
      </c>
    </row>
    <row r="284" spans="2:10" x14ac:dyDescent="0.3">
      <c r="B284" s="445"/>
      <c r="C284" s="445"/>
      <c r="D284" s="72"/>
      <c r="E284" s="445"/>
      <c r="F284" s="445"/>
      <c r="G284" s="8"/>
      <c r="H284" s="72" t="s">
        <v>848</v>
      </c>
      <c r="I284" s="72" t="s">
        <v>854</v>
      </c>
      <c r="J284" s="8" t="s">
        <v>1161</v>
      </c>
    </row>
    <row r="285" spans="2:10" x14ac:dyDescent="0.3">
      <c r="B285" s="445"/>
      <c r="C285" s="445"/>
      <c r="D285" s="72"/>
      <c r="E285" s="445"/>
      <c r="F285" s="445"/>
      <c r="G285" s="8"/>
      <c r="H285" s="72" t="s">
        <v>848</v>
      </c>
      <c r="I285" s="72" t="s">
        <v>855</v>
      </c>
      <c r="J285" s="8" t="s">
        <v>1162</v>
      </c>
    </row>
    <row r="286" spans="2:10" x14ac:dyDescent="0.3">
      <c r="B286" s="445"/>
      <c r="C286" s="445"/>
      <c r="D286" s="72"/>
      <c r="E286" s="445"/>
      <c r="F286" s="445"/>
      <c r="G286" s="8"/>
      <c r="H286" s="72" t="s">
        <v>848</v>
      </c>
      <c r="I286" s="72" t="s">
        <v>856</v>
      </c>
      <c r="J286" s="8" t="s">
        <v>1163</v>
      </c>
    </row>
    <row r="287" spans="2:10" x14ac:dyDescent="0.3">
      <c r="B287" s="445"/>
      <c r="C287" s="445"/>
      <c r="D287" s="72"/>
      <c r="E287" s="445"/>
      <c r="F287" s="445"/>
      <c r="G287" s="8"/>
      <c r="H287" s="72" t="s">
        <v>848</v>
      </c>
      <c r="I287" s="72" t="s">
        <v>857</v>
      </c>
      <c r="J287" s="8" t="s">
        <v>1164</v>
      </c>
    </row>
    <row r="288" spans="2:10" x14ac:dyDescent="0.3">
      <c r="B288" s="445"/>
      <c r="C288" s="445"/>
      <c r="D288" s="72"/>
      <c r="E288" s="445"/>
      <c r="F288" s="445"/>
      <c r="G288" s="8"/>
      <c r="H288" s="8"/>
      <c r="I288" s="8"/>
      <c r="J288" s="8"/>
    </row>
    <row r="289" spans="2:10" x14ac:dyDescent="0.3">
      <c r="B289" s="445"/>
      <c r="C289" s="445"/>
      <c r="D289" s="72" t="s">
        <v>858</v>
      </c>
      <c r="E289" s="445" t="s">
        <v>859</v>
      </c>
      <c r="F289" s="445"/>
      <c r="G289" s="8"/>
      <c r="H289" s="70" t="s">
        <v>858</v>
      </c>
      <c r="I289" s="70" t="s">
        <v>860</v>
      </c>
      <c r="J289" s="71" t="s">
        <v>1165</v>
      </c>
    </row>
    <row r="290" spans="2:10" x14ac:dyDescent="0.3">
      <c r="B290" s="445"/>
      <c r="C290" s="445"/>
      <c r="D290" s="72"/>
      <c r="E290" s="445" t="s">
        <v>626</v>
      </c>
      <c r="F290" s="445"/>
      <c r="G290" s="8"/>
      <c r="H290" s="72" t="s">
        <v>858</v>
      </c>
      <c r="I290" s="72" t="s">
        <v>861</v>
      </c>
      <c r="J290" s="8" t="s">
        <v>1166</v>
      </c>
    </row>
    <row r="291" spans="2:10" x14ac:dyDescent="0.3">
      <c r="B291" s="445"/>
      <c r="C291" s="445"/>
      <c r="D291" s="72"/>
      <c r="E291" s="445"/>
      <c r="F291" s="445"/>
      <c r="G291" s="8"/>
      <c r="H291" s="72" t="s">
        <v>858</v>
      </c>
      <c r="I291" s="70" t="s">
        <v>862</v>
      </c>
      <c r="J291" s="71" t="s">
        <v>1167</v>
      </c>
    </row>
    <row r="292" spans="2:10" x14ac:dyDescent="0.3">
      <c r="B292" s="445"/>
      <c r="C292" s="445"/>
      <c r="D292" s="72"/>
      <c r="E292" s="445"/>
      <c r="F292" s="445"/>
      <c r="G292" s="8"/>
      <c r="H292" s="72" t="s">
        <v>858</v>
      </c>
      <c r="I292" s="72" t="s">
        <v>863</v>
      </c>
      <c r="J292" s="8" t="s">
        <v>1168</v>
      </c>
    </row>
    <row r="293" spans="2:10" x14ac:dyDescent="0.3">
      <c r="B293" s="445"/>
      <c r="C293" s="445"/>
      <c r="D293" s="72"/>
      <c r="E293" s="445"/>
      <c r="F293" s="445"/>
      <c r="G293" s="8"/>
      <c r="H293" s="72" t="s">
        <v>858</v>
      </c>
      <c r="I293" s="72" t="s">
        <v>864</v>
      </c>
      <c r="J293" s="8" t="s">
        <v>1169</v>
      </c>
    </row>
    <row r="294" spans="2:10" x14ac:dyDescent="0.3">
      <c r="B294" s="445"/>
      <c r="C294" s="445"/>
      <c r="D294" s="72"/>
      <c r="E294" s="445"/>
      <c r="F294" s="445"/>
      <c r="G294" s="8"/>
      <c r="H294" s="72" t="s">
        <v>858</v>
      </c>
      <c r="I294" s="72" t="s">
        <v>865</v>
      </c>
      <c r="J294" s="8" t="s">
        <v>1170</v>
      </c>
    </row>
    <row r="295" spans="2:10" x14ac:dyDescent="0.3">
      <c r="B295" s="445"/>
      <c r="C295" s="445"/>
      <c r="D295" s="72"/>
      <c r="E295" s="445" t="s">
        <v>626</v>
      </c>
      <c r="F295" s="445"/>
      <c r="G295" s="8"/>
      <c r="H295" s="72" t="s">
        <v>858</v>
      </c>
      <c r="I295" s="72" t="s">
        <v>866</v>
      </c>
      <c r="J295" s="8" t="s">
        <v>1171</v>
      </c>
    </row>
    <row r="296" spans="2:10" x14ac:dyDescent="0.3">
      <c r="B296" s="445"/>
      <c r="C296" s="445"/>
      <c r="D296" s="72"/>
      <c r="E296" s="445"/>
      <c r="F296" s="445"/>
      <c r="G296" s="8"/>
      <c r="H296" s="72" t="s">
        <v>858</v>
      </c>
      <c r="I296" s="70" t="s">
        <v>867</v>
      </c>
      <c r="J296" s="71" t="s">
        <v>1172</v>
      </c>
    </row>
    <row r="297" spans="2:10" x14ac:dyDescent="0.3">
      <c r="B297" s="447" t="s">
        <v>626</v>
      </c>
      <c r="C297" s="447"/>
      <c r="D297" s="72"/>
      <c r="E297" s="445"/>
      <c r="F297" s="445"/>
      <c r="G297" s="8"/>
      <c r="H297" s="72" t="s">
        <v>858</v>
      </c>
      <c r="I297" s="72" t="s">
        <v>868</v>
      </c>
      <c r="J297" s="8" t="s">
        <v>1173</v>
      </c>
    </row>
    <row r="298" spans="2:10" x14ac:dyDescent="0.3">
      <c r="B298" s="445"/>
      <c r="C298" s="445"/>
      <c r="D298" s="72"/>
      <c r="E298" s="445"/>
      <c r="F298" s="445"/>
      <c r="G298" s="8"/>
      <c r="H298" s="8"/>
      <c r="I298" s="8"/>
      <c r="J298" s="8"/>
    </row>
    <row r="299" spans="2:10" x14ac:dyDescent="0.3">
      <c r="B299" s="445"/>
      <c r="C299" s="445"/>
      <c r="D299" s="445"/>
      <c r="E299" s="445"/>
      <c r="F299" s="445"/>
      <c r="G299" s="445"/>
      <c r="H299" s="8"/>
      <c r="I299" s="8"/>
      <c r="J299" s="8"/>
    </row>
    <row r="300" spans="2:10" ht="15" thickBot="1" x14ac:dyDescent="0.35">
      <c r="B300" s="446"/>
      <c r="C300" s="446"/>
      <c r="D300" s="446"/>
      <c r="E300" s="446"/>
      <c r="F300" s="446"/>
      <c r="G300" s="446"/>
      <c r="H300" s="74"/>
      <c r="I300" s="74"/>
      <c r="J300" s="73"/>
    </row>
    <row r="301" spans="2:10" x14ac:dyDescent="0.3">
      <c r="B301" s="449"/>
      <c r="C301" s="449"/>
      <c r="D301" s="449"/>
      <c r="E301" s="449"/>
      <c r="F301" s="449"/>
      <c r="G301" s="449"/>
      <c r="H301" s="72"/>
      <c r="I301" s="72"/>
      <c r="J301" s="8"/>
    </row>
    <row r="302" spans="2:10" x14ac:dyDescent="0.3">
      <c r="B302" s="445"/>
      <c r="C302" s="445"/>
      <c r="D302" s="72" t="s">
        <v>869</v>
      </c>
      <c r="E302" s="445" t="s">
        <v>870</v>
      </c>
      <c r="F302" s="445"/>
      <c r="G302" s="8"/>
      <c r="H302" s="70" t="s">
        <v>869</v>
      </c>
      <c r="I302" s="70" t="s">
        <v>871</v>
      </c>
      <c r="J302" s="71" t="s">
        <v>1174</v>
      </c>
    </row>
    <row r="303" spans="2:10" x14ac:dyDescent="0.3">
      <c r="B303" s="445"/>
      <c r="C303" s="445"/>
      <c r="D303" s="445"/>
      <c r="E303" s="445"/>
      <c r="F303" s="445"/>
      <c r="G303" s="445"/>
      <c r="H303" s="72" t="s">
        <v>869</v>
      </c>
      <c r="I303" s="72" t="s">
        <v>872</v>
      </c>
      <c r="J303" s="8" t="s">
        <v>1175</v>
      </c>
    </row>
    <row r="304" spans="2:10" x14ac:dyDescent="0.3">
      <c r="B304" s="445"/>
      <c r="C304" s="445"/>
      <c r="D304" s="445"/>
      <c r="E304" s="445"/>
      <c r="F304" s="445"/>
      <c r="G304" s="445"/>
      <c r="H304" s="72" t="s">
        <v>869</v>
      </c>
      <c r="I304" s="72" t="s">
        <v>873</v>
      </c>
      <c r="J304" s="8" t="s">
        <v>1176</v>
      </c>
    </row>
    <row r="305" spans="2:10" x14ac:dyDescent="0.3">
      <c r="B305" s="445"/>
      <c r="C305" s="445"/>
      <c r="D305" s="445"/>
      <c r="E305" s="445"/>
      <c r="F305" s="445"/>
      <c r="G305" s="445"/>
      <c r="H305" s="65"/>
      <c r="I305" s="65"/>
      <c r="J305" s="8"/>
    </row>
    <row r="306" spans="2:10" x14ac:dyDescent="0.3">
      <c r="B306" s="445"/>
      <c r="C306" s="445"/>
      <c r="D306" s="445"/>
      <c r="E306" s="445"/>
      <c r="F306" s="447"/>
      <c r="G306" s="447"/>
      <c r="H306" s="8" t="s">
        <v>1237</v>
      </c>
      <c r="I306" s="8"/>
      <c r="J306" s="8"/>
    </row>
    <row r="307" spans="2:10" x14ac:dyDescent="0.3">
      <c r="B307" s="70">
        <v>3</v>
      </c>
      <c r="C307" s="447" t="s">
        <v>874</v>
      </c>
      <c r="D307" s="447"/>
      <c r="E307" s="447"/>
      <c r="F307" s="447"/>
      <c r="G307" s="8"/>
      <c r="H307" s="65">
        <v>3</v>
      </c>
      <c r="I307" s="70">
        <v>4</v>
      </c>
      <c r="J307" s="71" t="s">
        <v>1177</v>
      </c>
    </row>
    <row r="308" spans="2:10" x14ac:dyDescent="0.3">
      <c r="B308" s="8"/>
      <c r="C308" s="447" t="s">
        <v>626</v>
      </c>
      <c r="D308" s="447"/>
      <c r="E308" s="445"/>
      <c r="F308" s="445"/>
      <c r="G308" s="8"/>
      <c r="H308" s="8" t="s">
        <v>1238</v>
      </c>
      <c r="I308" s="8"/>
      <c r="J308" s="8"/>
    </row>
    <row r="309" spans="2:10" x14ac:dyDescent="0.3">
      <c r="B309" s="8"/>
      <c r="C309" s="70" t="s">
        <v>875</v>
      </c>
      <c r="D309" s="447" t="s">
        <v>876</v>
      </c>
      <c r="E309" s="447"/>
      <c r="F309" s="448"/>
      <c r="G309" s="448"/>
      <c r="H309" s="70" t="s">
        <v>875</v>
      </c>
      <c r="I309" s="70" t="s">
        <v>877</v>
      </c>
      <c r="J309" s="71" t="s">
        <v>1178</v>
      </c>
    </row>
    <row r="310" spans="2:10" x14ac:dyDescent="0.3">
      <c r="B310" s="445"/>
      <c r="C310" s="445"/>
      <c r="D310" s="445"/>
      <c r="E310" s="445"/>
      <c r="F310" s="445"/>
      <c r="G310" s="445"/>
      <c r="H310" s="72" t="s">
        <v>875</v>
      </c>
      <c r="I310" s="72" t="s">
        <v>878</v>
      </c>
      <c r="J310" s="8" t="s">
        <v>1179</v>
      </c>
    </row>
    <row r="311" spans="2:10" x14ac:dyDescent="0.3">
      <c r="B311" s="445"/>
      <c r="C311" s="445"/>
      <c r="D311" s="445"/>
      <c r="E311" s="445"/>
      <c r="F311" s="445"/>
      <c r="G311" s="445"/>
      <c r="H311" s="72" t="s">
        <v>875</v>
      </c>
      <c r="I311" s="72" t="s">
        <v>879</v>
      </c>
      <c r="J311" s="8" t="s">
        <v>1180</v>
      </c>
    </row>
    <row r="312" spans="2:10" x14ac:dyDescent="0.3">
      <c r="B312" s="445"/>
      <c r="C312" s="445"/>
      <c r="D312" s="445"/>
      <c r="E312" s="445"/>
      <c r="F312" s="445"/>
      <c r="G312" s="445"/>
      <c r="H312" s="72" t="s">
        <v>875</v>
      </c>
      <c r="I312" s="72" t="s">
        <v>880</v>
      </c>
      <c r="J312" s="8" t="s">
        <v>1181</v>
      </c>
    </row>
    <row r="313" spans="2:10" x14ac:dyDescent="0.3">
      <c r="B313" s="445"/>
      <c r="C313" s="445"/>
      <c r="D313" s="445"/>
      <c r="E313" s="445"/>
      <c r="F313" s="445"/>
      <c r="G313" s="445"/>
      <c r="H313" s="72" t="s">
        <v>875</v>
      </c>
      <c r="I313" s="72" t="s">
        <v>881</v>
      </c>
      <c r="J313" s="8" t="s">
        <v>1182</v>
      </c>
    </row>
    <row r="314" spans="2:10" x14ac:dyDescent="0.3">
      <c r="B314" s="445"/>
      <c r="C314" s="445"/>
      <c r="D314" s="445"/>
      <c r="E314" s="445"/>
      <c r="F314" s="445"/>
      <c r="G314" s="445"/>
      <c r="H314" s="72" t="s">
        <v>875</v>
      </c>
      <c r="I314" s="72" t="s">
        <v>882</v>
      </c>
      <c r="J314" s="8" t="s">
        <v>1183</v>
      </c>
    </row>
    <row r="315" spans="2:10" x14ac:dyDescent="0.3">
      <c r="B315" s="445"/>
      <c r="C315" s="445"/>
      <c r="D315" s="445"/>
      <c r="E315" s="445"/>
      <c r="F315" s="445"/>
      <c r="G315" s="445"/>
      <c r="H315" s="72" t="s">
        <v>875</v>
      </c>
      <c r="I315" s="72" t="s">
        <v>883</v>
      </c>
      <c r="J315" s="8" t="s">
        <v>1184</v>
      </c>
    </row>
    <row r="316" spans="2:10" x14ac:dyDescent="0.3">
      <c r="B316" s="445"/>
      <c r="C316" s="445"/>
      <c r="D316" s="445"/>
      <c r="E316" s="445"/>
      <c r="F316" s="445"/>
      <c r="G316" s="445"/>
      <c r="H316" s="72" t="s">
        <v>875</v>
      </c>
      <c r="I316" s="72" t="s">
        <v>884</v>
      </c>
      <c r="J316" s="8" t="s">
        <v>1185</v>
      </c>
    </row>
    <row r="317" spans="2:10" x14ac:dyDescent="0.3">
      <c r="B317" s="445"/>
      <c r="C317" s="445"/>
      <c r="D317" s="445"/>
      <c r="E317" s="445"/>
      <c r="F317" s="445"/>
      <c r="G317" s="445"/>
      <c r="H317" s="72" t="s">
        <v>875</v>
      </c>
      <c r="I317" s="72" t="s">
        <v>885</v>
      </c>
      <c r="J317" s="8" t="s">
        <v>1186</v>
      </c>
    </row>
    <row r="318" spans="2:10" x14ac:dyDescent="0.3">
      <c r="B318" s="445"/>
      <c r="C318" s="445"/>
      <c r="D318" s="445"/>
      <c r="E318" s="445"/>
      <c r="F318" s="447"/>
      <c r="G318" s="447"/>
      <c r="H318" s="8" t="s">
        <v>1239</v>
      </c>
      <c r="I318" s="8"/>
      <c r="J318" s="8"/>
    </row>
    <row r="319" spans="2:10" x14ac:dyDescent="0.3">
      <c r="B319" s="8"/>
      <c r="C319" s="67" t="s">
        <v>886</v>
      </c>
      <c r="D319" s="447" t="s">
        <v>887</v>
      </c>
      <c r="E319" s="447"/>
      <c r="F319" s="445"/>
      <c r="G319" s="445"/>
      <c r="H319" s="70" t="s">
        <v>886</v>
      </c>
      <c r="I319" s="70" t="s">
        <v>888</v>
      </c>
      <c r="J319" s="71" t="s">
        <v>1187</v>
      </c>
    </row>
    <row r="320" spans="2:10" x14ac:dyDescent="0.3">
      <c r="B320" s="445"/>
      <c r="C320" s="445"/>
      <c r="D320" s="445"/>
      <c r="E320" s="445"/>
      <c r="F320" s="445"/>
      <c r="G320" s="445"/>
      <c r="H320" s="72" t="s">
        <v>886</v>
      </c>
      <c r="I320" s="72" t="s">
        <v>889</v>
      </c>
      <c r="J320" s="8" t="s">
        <v>1188</v>
      </c>
    </row>
    <row r="321" spans="2:10" x14ac:dyDescent="0.3">
      <c r="B321" s="445"/>
      <c r="C321" s="445"/>
      <c r="D321" s="445"/>
      <c r="E321" s="445"/>
      <c r="F321" s="445"/>
      <c r="G321" s="445"/>
      <c r="H321" s="72" t="s">
        <v>886</v>
      </c>
      <c r="I321" s="72" t="s">
        <v>890</v>
      </c>
      <c r="J321" s="8" t="s">
        <v>1189</v>
      </c>
    </row>
    <row r="322" spans="2:10" x14ac:dyDescent="0.3">
      <c r="B322" s="445"/>
      <c r="C322" s="445"/>
      <c r="D322" s="445"/>
      <c r="E322" s="445"/>
      <c r="F322" s="445"/>
      <c r="G322" s="445"/>
      <c r="H322" s="72" t="s">
        <v>886</v>
      </c>
      <c r="I322" s="72" t="s">
        <v>891</v>
      </c>
      <c r="J322" s="8" t="s">
        <v>1190</v>
      </c>
    </row>
    <row r="323" spans="2:10" x14ac:dyDescent="0.3">
      <c r="B323" s="445"/>
      <c r="C323" s="445"/>
      <c r="D323" s="445"/>
      <c r="E323" s="445"/>
      <c r="F323" s="445"/>
      <c r="G323" s="445"/>
      <c r="H323" s="72" t="s">
        <v>886</v>
      </c>
      <c r="I323" s="72" t="s">
        <v>892</v>
      </c>
      <c r="J323" s="8" t="s">
        <v>1191</v>
      </c>
    </row>
    <row r="324" spans="2:10" x14ac:dyDescent="0.3">
      <c r="B324" s="445"/>
      <c r="C324" s="445"/>
      <c r="D324" s="445"/>
      <c r="E324" s="445"/>
      <c r="F324" s="445"/>
      <c r="G324" s="445"/>
      <c r="H324" s="72" t="s">
        <v>886</v>
      </c>
      <c r="I324" s="72" t="s">
        <v>893</v>
      </c>
      <c r="J324" s="8" t="s">
        <v>1192</v>
      </c>
    </row>
    <row r="325" spans="2:10" x14ac:dyDescent="0.3">
      <c r="B325" s="445"/>
      <c r="C325" s="445"/>
      <c r="D325" s="445"/>
      <c r="E325" s="445"/>
      <c r="F325" s="445"/>
      <c r="G325" s="445"/>
      <c r="H325" s="72" t="s">
        <v>886</v>
      </c>
      <c r="I325" s="72" t="s">
        <v>894</v>
      </c>
      <c r="J325" s="8" t="s">
        <v>1193</v>
      </c>
    </row>
    <row r="326" spans="2:10" x14ac:dyDescent="0.3">
      <c r="B326" s="445"/>
      <c r="C326" s="445"/>
      <c r="D326" s="445"/>
      <c r="E326" s="445"/>
      <c r="F326" s="445"/>
      <c r="G326" s="445"/>
      <c r="H326" s="72" t="s">
        <v>886</v>
      </c>
      <c r="I326" s="72" t="s">
        <v>895</v>
      </c>
      <c r="J326" s="8" t="s">
        <v>1194</v>
      </c>
    </row>
    <row r="327" spans="2:10" x14ac:dyDescent="0.3">
      <c r="B327" s="445"/>
      <c r="C327" s="445"/>
      <c r="D327" s="445"/>
      <c r="E327" s="445"/>
      <c r="F327" s="445"/>
      <c r="G327" s="445"/>
      <c r="H327" s="72" t="s">
        <v>886</v>
      </c>
      <c r="I327" s="72" t="s">
        <v>896</v>
      </c>
      <c r="J327" s="8" t="s">
        <v>1195</v>
      </c>
    </row>
    <row r="328" spans="2:10" x14ac:dyDescent="0.3">
      <c r="B328" s="445"/>
      <c r="C328" s="445"/>
      <c r="D328" s="445"/>
      <c r="E328" s="445"/>
      <c r="F328" s="445"/>
      <c r="G328" s="445"/>
      <c r="H328" s="8" t="s">
        <v>1240</v>
      </c>
      <c r="I328" s="8"/>
      <c r="J328" s="8"/>
    </row>
    <row r="329" spans="2:10" x14ac:dyDescent="0.3">
      <c r="B329" s="8"/>
      <c r="C329" s="70" t="s">
        <v>897</v>
      </c>
      <c r="D329" s="447" t="s">
        <v>898</v>
      </c>
      <c r="E329" s="447"/>
      <c r="F329" s="445"/>
      <c r="G329" s="445"/>
      <c r="H329" s="70" t="s">
        <v>897</v>
      </c>
      <c r="I329" s="70">
        <v>8</v>
      </c>
      <c r="J329" s="71" t="s">
        <v>1196</v>
      </c>
    </row>
    <row r="330" spans="2:10" x14ac:dyDescent="0.3">
      <c r="B330" s="445"/>
      <c r="C330" s="445"/>
      <c r="D330" s="445"/>
      <c r="E330" s="445"/>
      <c r="F330" s="445"/>
      <c r="G330" s="445"/>
      <c r="H330" s="8"/>
      <c r="I330" s="8"/>
      <c r="J330" s="8"/>
    </row>
    <row r="331" spans="2:10" x14ac:dyDescent="0.3">
      <c r="B331" s="445"/>
      <c r="C331" s="445"/>
      <c r="D331" s="72" t="s">
        <v>899</v>
      </c>
      <c r="E331" s="445" t="s">
        <v>900</v>
      </c>
      <c r="F331" s="445"/>
      <c r="G331" s="8"/>
      <c r="H331" s="8" t="s">
        <v>1241</v>
      </c>
      <c r="I331" s="8"/>
      <c r="J331" s="8"/>
    </row>
    <row r="332" spans="2:10" x14ac:dyDescent="0.3">
      <c r="B332" s="445"/>
      <c r="C332" s="445"/>
      <c r="D332" s="445"/>
      <c r="E332" s="445"/>
      <c r="F332" s="445"/>
      <c r="G332" s="445"/>
      <c r="H332" s="70" t="s">
        <v>899</v>
      </c>
      <c r="I332" s="70" t="s">
        <v>901</v>
      </c>
      <c r="J332" s="71" t="s">
        <v>1197</v>
      </c>
    </row>
    <row r="333" spans="2:10" x14ac:dyDescent="0.3">
      <c r="B333" s="445"/>
      <c r="C333" s="445"/>
      <c r="D333" s="445"/>
      <c r="E333" s="445"/>
      <c r="F333" s="445"/>
      <c r="G333" s="445"/>
      <c r="H333" s="72" t="s">
        <v>899</v>
      </c>
      <c r="I333" s="72" t="s">
        <v>902</v>
      </c>
      <c r="J333" s="8" t="s">
        <v>1198</v>
      </c>
    </row>
    <row r="334" spans="2:10" x14ac:dyDescent="0.3">
      <c r="B334" s="445"/>
      <c r="C334" s="445"/>
      <c r="D334" s="445"/>
      <c r="E334" s="445"/>
      <c r="F334" s="445"/>
      <c r="G334" s="445"/>
      <c r="H334" s="72" t="s">
        <v>899</v>
      </c>
      <c r="I334" s="72" t="s">
        <v>903</v>
      </c>
      <c r="J334" s="8" t="s">
        <v>1199</v>
      </c>
    </row>
    <row r="335" spans="2:10" x14ac:dyDescent="0.3">
      <c r="B335" s="445"/>
      <c r="C335" s="445"/>
      <c r="D335" s="445"/>
      <c r="E335" s="445"/>
      <c r="F335" s="445"/>
      <c r="G335" s="445"/>
      <c r="H335" s="70" t="s">
        <v>899</v>
      </c>
      <c r="I335" s="70" t="s">
        <v>904</v>
      </c>
      <c r="J335" s="71" t="s">
        <v>1200</v>
      </c>
    </row>
    <row r="336" spans="2:10" x14ac:dyDescent="0.3">
      <c r="B336" s="445"/>
      <c r="C336" s="445"/>
      <c r="D336" s="445"/>
      <c r="E336" s="445"/>
      <c r="F336" s="445"/>
      <c r="G336" s="445"/>
      <c r="H336" s="72" t="s">
        <v>899</v>
      </c>
      <c r="I336" s="72" t="s">
        <v>905</v>
      </c>
      <c r="J336" s="8" t="s">
        <v>1201</v>
      </c>
    </row>
    <row r="337" spans="2:10" x14ac:dyDescent="0.3">
      <c r="B337" s="445"/>
      <c r="C337" s="445"/>
      <c r="D337" s="445"/>
      <c r="E337" s="445"/>
      <c r="F337" s="445"/>
      <c r="G337" s="445"/>
      <c r="H337" s="72" t="s">
        <v>899</v>
      </c>
      <c r="I337" s="72" t="s">
        <v>906</v>
      </c>
      <c r="J337" s="8" t="s">
        <v>1202</v>
      </c>
    </row>
    <row r="338" spans="2:10" x14ac:dyDescent="0.3">
      <c r="B338" s="445"/>
      <c r="C338" s="445"/>
      <c r="D338" s="445"/>
      <c r="E338" s="445"/>
      <c r="F338" s="445"/>
      <c r="G338" s="445"/>
      <c r="H338" s="72" t="s">
        <v>899</v>
      </c>
      <c r="I338" s="72" t="s">
        <v>907</v>
      </c>
      <c r="J338" s="8" t="s">
        <v>1203</v>
      </c>
    </row>
    <row r="339" spans="2:10" x14ac:dyDescent="0.3">
      <c r="B339" s="445"/>
      <c r="C339" s="445"/>
      <c r="D339" s="445"/>
      <c r="E339" s="445"/>
      <c r="F339" s="445"/>
      <c r="G339" s="445"/>
      <c r="H339" s="72" t="s">
        <v>899</v>
      </c>
      <c r="I339" s="72" t="s">
        <v>908</v>
      </c>
      <c r="J339" s="8" t="s">
        <v>1204</v>
      </c>
    </row>
    <row r="340" spans="2:10" x14ac:dyDescent="0.3">
      <c r="B340" s="445"/>
      <c r="C340" s="445"/>
      <c r="D340" s="445"/>
      <c r="E340" s="445"/>
      <c r="F340" s="445"/>
      <c r="G340" s="445"/>
      <c r="H340" s="72" t="s">
        <v>899</v>
      </c>
      <c r="I340" s="72" t="s">
        <v>909</v>
      </c>
      <c r="J340" s="8" t="s">
        <v>1205</v>
      </c>
    </row>
    <row r="341" spans="2:10" x14ac:dyDescent="0.3">
      <c r="B341" s="445"/>
      <c r="C341" s="445"/>
      <c r="D341" s="445"/>
      <c r="E341" s="445"/>
      <c r="F341" s="445"/>
      <c r="G341" s="445"/>
      <c r="H341" s="72" t="s">
        <v>899</v>
      </c>
      <c r="I341" s="72" t="s">
        <v>910</v>
      </c>
      <c r="J341" s="8" t="s">
        <v>1206</v>
      </c>
    </row>
    <row r="342" spans="2:10" x14ac:dyDescent="0.3">
      <c r="B342" s="445"/>
      <c r="C342" s="445"/>
      <c r="D342" s="445"/>
      <c r="E342" s="445"/>
      <c r="F342" s="445"/>
      <c r="G342" s="445"/>
      <c r="H342" s="72" t="s">
        <v>899</v>
      </c>
      <c r="I342" s="72" t="s">
        <v>911</v>
      </c>
      <c r="J342" s="8" t="s">
        <v>1207</v>
      </c>
    </row>
    <row r="343" spans="2:10" x14ac:dyDescent="0.3">
      <c r="B343" s="445"/>
      <c r="C343" s="445"/>
      <c r="D343" s="445"/>
      <c r="E343" s="445"/>
      <c r="F343" s="445"/>
      <c r="G343" s="445"/>
      <c r="H343" s="70" t="s">
        <v>899</v>
      </c>
      <c r="I343" s="70" t="s">
        <v>912</v>
      </c>
      <c r="J343" s="71" t="s">
        <v>1208</v>
      </c>
    </row>
    <row r="344" spans="2:10" x14ac:dyDescent="0.3">
      <c r="B344" s="445"/>
      <c r="C344" s="445"/>
      <c r="D344" s="445"/>
      <c r="E344" s="445"/>
      <c r="F344" s="445"/>
      <c r="G344" s="445"/>
      <c r="H344" s="72" t="s">
        <v>899</v>
      </c>
      <c r="I344" s="72" t="s">
        <v>913</v>
      </c>
      <c r="J344" s="8" t="s">
        <v>1209</v>
      </c>
    </row>
    <row r="345" spans="2:10" x14ac:dyDescent="0.3">
      <c r="B345" s="445"/>
      <c r="C345" s="445"/>
      <c r="D345" s="445"/>
      <c r="E345" s="445"/>
      <c r="F345" s="445"/>
      <c r="G345" s="445"/>
      <c r="H345" s="72"/>
      <c r="I345" s="72"/>
      <c r="J345" s="8"/>
    </row>
    <row r="346" spans="2:10" x14ac:dyDescent="0.3">
      <c r="B346" s="445"/>
      <c r="C346" s="445"/>
      <c r="D346" s="72" t="s">
        <v>914</v>
      </c>
      <c r="E346" s="445" t="s">
        <v>915</v>
      </c>
      <c r="F346" s="445"/>
      <c r="G346" s="8"/>
      <c r="H346" s="8" t="s">
        <v>1242</v>
      </c>
      <c r="I346" s="8"/>
      <c r="J346" s="8"/>
    </row>
    <row r="347" spans="2:10" x14ac:dyDescent="0.3">
      <c r="B347" s="445"/>
      <c r="C347" s="445"/>
      <c r="D347" s="445"/>
      <c r="E347" s="445"/>
      <c r="F347" s="445"/>
      <c r="G347" s="445"/>
      <c r="H347" s="70" t="s">
        <v>914</v>
      </c>
      <c r="I347" s="70" t="s">
        <v>901</v>
      </c>
      <c r="J347" s="71" t="s">
        <v>1197</v>
      </c>
    </row>
    <row r="348" spans="2:10" x14ac:dyDescent="0.3">
      <c r="B348" s="445"/>
      <c r="C348" s="445"/>
      <c r="D348" s="445"/>
      <c r="E348" s="445"/>
      <c r="F348" s="445"/>
      <c r="G348" s="445"/>
      <c r="H348" s="72" t="s">
        <v>914</v>
      </c>
      <c r="I348" s="72" t="s">
        <v>916</v>
      </c>
      <c r="J348" s="8" t="s">
        <v>1210</v>
      </c>
    </row>
    <row r="349" spans="2:10" x14ac:dyDescent="0.3">
      <c r="B349" s="445"/>
      <c r="C349" s="445"/>
      <c r="D349" s="445"/>
      <c r="E349" s="445"/>
      <c r="F349" s="445"/>
      <c r="G349" s="445"/>
      <c r="H349" s="72" t="s">
        <v>914</v>
      </c>
      <c r="I349" s="72" t="s">
        <v>917</v>
      </c>
      <c r="J349" s="8" t="s">
        <v>1211</v>
      </c>
    </row>
    <row r="350" spans="2:10" x14ac:dyDescent="0.3">
      <c r="B350" s="445"/>
      <c r="C350" s="445"/>
      <c r="D350" s="445"/>
      <c r="E350" s="445"/>
      <c r="F350" s="445"/>
      <c r="G350" s="445"/>
      <c r="H350" s="70" t="s">
        <v>914</v>
      </c>
      <c r="I350" s="70" t="s">
        <v>904</v>
      </c>
      <c r="J350" s="71" t="s">
        <v>1200</v>
      </c>
    </row>
    <row r="351" spans="2:10" x14ac:dyDescent="0.3">
      <c r="B351" s="445"/>
      <c r="C351" s="445"/>
      <c r="D351" s="445"/>
      <c r="E351" s="445"/>
      <c r="F351" s="445"/>
      <c r="G351" s="445"/>
      <c r="H351" s="72" t="s">
        <v>914</v>
      </c>
      <c r="I351" s="72" t="s">
        <v>918</v>
      </c>
      <c r="J351" s="8" t="s">
        <v>1212</v>
      </c>
    </row>
    <row r="352" spans="2:10" x14ac:dyDescent="0.3">
      <c r="B352" s="445"/>
      <c r="C352" s="445"/>
      <c r="D352" s="445"/>
      <c r="E352" s="445"/>
      <c r="F352" s="445"/>
      <c r="G352" s="445"/>
      <c r="H352" s="8" t="s">
        <v>1243</v>
      </c>
      <c r="I352" s="8"/>
      <c r="J352" s="8"/>
    </row>
    <row r="353" spans="2:10" x14ac:dyDescent="0.3">
      <c r="B353" s="8"/>
      <c r="C353" s="70" t="s">
        <v>919</v>
      </c>
      <c r="D353" s="447" t="s">
        <v>920</v>
      </c>
      <c r="E353" s="447"/>
      <c r="F353" s="447"/>
      <c r="G353" s="447"/>
      <c r="H353" s="70" t="s">
        <v>919</v>
      </c>
      <c r="I353" s="70" t="s">
        <v>921</v>
      </c>
      <c r="J353" s="71" t="s">
        <v>1213</v>
      </c>
    </row>
    <row r="354" spans="2:10" x14ac:dyDescent="0.3">
      <c r="B354" s="445"/>
      <c r="C354" s="445"/>
      <c r="D354" s="445"/>
      <c r="E354" s="445"/>
      <c r="F354" s="445"/>
      <c r="G354" s="445"/>
      <c r="H354" s="72" t="s">
        <v>919</v>
      </c>
      <c r="I354" s="72" t="s">
        <v>922</v>
      </c>
      <c r="J354" s="8" t="s">
        <v>1214</v>
      </c>
    </row>
    <row r="355" spans="2:10" x14ac:dyDescent="0.3">
      <c r="B355" s="445"/>
      <c r="C355" s="445"/>
      <c r="D355" s="445"/>
      <c r="E355" s="445"/>
      <c r="F355" s="445" t="s">
        <v>626</v>
      </c>
      <c r="G355" s="445"/>
      <c r="H355" s="72" t="s">
        <v>919</v>
      </c>
      <c r="I355" s="72" t="s">
        <v>923</v>
      </c>
      <c r="J355" s="8" t="s">
        <v>1215</v>
      </c>
    </row>
    <row r="356" spans="2:10" x14ac:dyDescent="0.3">
      <c r="B356" s="445"/>
      <c r="C356" s="445"/>
      <c r="D356" s="445"/>
      <c r="E356" s="445"/>
      <c r="F356" s="445"/>
      <c r="G356" s="445"/>
      <c r="H356" s="8"/>
      <c r="I356" s="8"/>
      <c r="J356" s="8"/>
    </row>
    <row r="357" spans="2:10" x14ac:dyDescent="0.3">
      <c r="B357" s="445"/>
      <c r="C357" s="445"/>
      <c r="D357" s="445"/>
      <c r="E357" s="445"/>
      <c r="F357" s="447"/>
      <c r="G357" s="447"/>
      <c r="H357" s="77" t="s">
        <v>1244</v>
      </c>
      <c r="I357" s="70">
        <v>9</v>
      </c>
      <c r="J357" s="71" t="s">
        <v>1065</v>
      </c>
    </row>
    <row r="358" spans="2:10" x14ac:dyDescent="0.3">
      <c r="B358" s="65">
        <v>4</v>
      </c>
      <c r="C358" s="447" t="s">
        <v>924</v>
      </c>
      <c r="D358" s="447"/>
      <c r="E358" s="445"/>
      <c r="F358" s="445"/>
      <c r="G358" s="8"/>
      <c r="H358" s="72" t="s">
        <v>626</v>
      </c>
      <c r="I358" s="70" t="s">
        <v>925</v>
      </c>
      <c r="J358" s="71" t="s">
        <v>1216</v>
      </c>
    </row>
    <row r="359" spans="2:10" x14ac:dyDescent="0.3">
      <c r="B359" s="445"/>
      <c r="C359" s="445"/>
      <c r="D359" s="445"/>
      <c r="E359" s="445"/>
      <c r="F359" s="445"/>
      <c r="G359" s="445"/>
      <c r="H359" s="72">
        <v>4</v>
      </c>
      <c r="I359" s="72" t="s">
        <v>926</v>
      </c>
      <c r="J359" s="8" t="s">
        <v>1217</v>
      </c>
    </row>
    <row r="360" spans="2:10" x14ac:dyDescent="0.3">
      <c r="B360" s="445"/>
      <c r="C360" s="445"/>
      <c r="D360" s="445"/>
      <c r="E360" s="445"/>
      <c r="F360" s="445"/>
      <c r="G360" s="445"/>
      <c r="H360" s="72">
        <v>4</v>
      </c>
      <c r="I360" s="72" t="s">
        <v>927</v>
      </c>
      <c r="J360" s="8" t="s">
        <v>1218</v>
      </c>
    </row>
    <row r="361" spans="2:10" x14ac:dyDescent="0.3">
      <c r="B361" s="445"/>
      <c r="C361" s="445"/>
      <c r="D361" s="445"/>
      <c r="E361" s="445"/>
      <c r="F361" s="445"/>
      <c r="G361" s="445"/>
      <c r="H361" s="8"/>
      <c r="I361" s="8"/>
      <c r="J361" s="8"/>
    </row>
    <row r="362" spans="2:10" ht="15" thickBot="1" x14ac:dyDescent="0.35">
      <c r="B362" s="446"/>
      <c r="C362" s="446"/>
      <c r="D362" s="446"/>
      <c r="E362" s="446"/>
      <c r="F362" s="446" t="s">
        <v>626</v>
      </c>
      <c r="G362" s="446"/>
      <c r="H362" s="73"/>
      <c r="I362" s="73"/>
      <c r="J362" s="73"/>
    </row>
  </sheetData>
  <mergeCells count="971">
    <mergeCell ref="C6:D6"/>
    <mergeCell ref="E6:F6"/>
    <mergeCell ref="B7:C7"/>
    <mergeCell ref="D7:E7"/>
    <mergeCell ref="F7:G7"/>
    <mergeCell ref="B2:J2"/>
    <mergeCell ref="B3:C3"/>
    <mergeCell ref="D3:E3"/>
    <mergeCell ref="F3:G3"/>
    <mergeCell ref="B4:G4"/>
    <mergeCell ref="B5:C5"/>
    <mergeCell ref="D5:E5"/>
    <mergeCell ref="F5:G5"/>
    <mergeCell ref="B10:C10"/>
    <mergeCell ref="E10:F10"/>
    <mergeCell ref="B11:C11"/>
    <mergeCell ref="D11:E11"/>
    <mergeCell ref="F11:G11"/>
    <mergeCell ref="D8:E8"/>
    <mergeCell ref="F8:G8"/>
    <mergeCell ref="B9:C9"/>
    <mergeCell ref="D9:E9"/>
    <mergeCell ref="F9:G9"/>
    <mergeCell ref="B14:C14"/>
    <mergeCell ref="D14:E14"/>
    <mergeCell ref="F14:G14"/>
    <mergeCell ref="B15:C15"/>
    <mergeCell ref="D15:E15"/>
    <mergeCell ref="F15:G15"/>
    <mergeCell ref="B12:C12"/>
    <mergeCell ref="F12:G12"/>
    <mergeCell ref="B13:C13"/>
    <mergeCell ref="D13:E13"/>
    <mergeCell ref="F13:G13"/>
    <mergeCell ref="B18:C18"/>
    <mergeCell ref="D18:E18"/>
    <mergeCell ref="F18:G18"/>
    <mergeCell ref="B19:C19"/>
    <mergeCell ref="D19:E19"/>
    <mergeCell ref="F19:G19"/>
    <mergeCell ref="B16:C16"/>
    <mergeCell ref="D16:E16"/>
    <mergeCell ref="F16:G16"/>
    <mergeCell ref="B17:C17"/>
    <mergeCell ref="D17:E17"/>
    <mergeCell ref="F17:G17"/>
    <mergeCell ref="B22:C22"/>
    <mergeCell ref="D22:E22"/>
    <mergeCell ref="F22:G22"/>
    <mergeCell ref="B23:C23"/>
    <mergeCell ref="D23:E23"/>
    <mergeCell ref="F23:G23"/>
    <mergeCell ref="B20:C20"/>
    <mergeCell ref="D20:E20"/>
    <mergeCell ref="F20:G20"/>
    <mergeCell ref="B21:C21"/>
    <mergeCell ref="D21:E21"/>
    <mergeCell ref="F21:G21"/>
    <mergeCell ref="B26:C26"/>
    <mergeCell ref="D26:E26"/>
    <mergeCell ref="F26:G26"/>
    <mergeCell ref="B27:C27"/>
    <mergeCell ref="D27:E27"/>
    <mergeCell ref="F27:G27"/>
    <mergeCell ref="B24:C24"/>
    <mergeCell ref="D24:E24"/>
    <mergeCell ref="F24:G24"/>
    <mergeCell ref="B25:C25"/>
    <mergeCell ref="D25:E25"/>
    <mergeCell ref="F25:G25"/>
    <mergeCell ref="B30:C30"/>
    <mergeCell ref="D30:E30"/>
    <mergeCell ref="F30:G30"/>
    <mergeCell ref="B31:C31"/>
    <mergeCell ref="D31:E31"/>
    <mergeCell ref="F31:G31"/>
    <mergeCell ref="B28:C28"/>
    <mergeCell ref="D28:E28"/>
    <mergeCell ref="F28:G28"/>
    <mergeCell ref="B29:C29"/>
    <mergeCell ref="D29:E29"/>
    <mergeCell ref="F29:G29"/>
    <mergeCell ref="B34:C34"/>
    <mergeCell ref="F34:G34"/>
    <mergeCell ref="B35:C35"/>
    <mergeCell ref="D35:E35"/>
    <mergeCell ref="B36:C36"/>
    <mergeCell ref="D36:E36"/>
    <mergeCell ref="B32:C32"/>
    <mergeCell ref="D32:E32"/>
    <mergeCell ref="F32:G32"/>
    <mergeCell ref="B33:C33"/>
    <mergeCell ref="D33:E33"/>
    <mergeCell ref="F33:G33"/>
    <mergeCell ref="B40:C40"/>
    <mergeCell ref="D40:E40"/>
    <mergeCell ref="B41:C41"/>
    <mergeCell ref="D41:E41"/>
    <mergeCell ref="B42:C42"/>
    <mergeCell ref="D42:E42"/>
    <mergeCell ref="B37:C37"/>
    <mergeCell ref="D37:E37"/>
    <mergeCell ref="B38:C38"/>
    <mergeCell ref="D38:E38"/>
    <mergeCell ref="B39:C39"/>
    <mergeCell ref="D39:E39"/>
    <mergeCell ref="F45:G45"/>
    <mergeCell ref="B46:C46"/>
    <mergeCell ref="D46:E46"/>
    <mergeCell ref="F46:G46"/>
    <mergeCell ref="B47:C47"/>
    <mergeCell ref="D47:E47"/>
    <mergeCell ref="F47:G47"/>
    <mergeCell ref="B43:C43"/>
    <mergeCell ref="D43:E43"/>
    <mergeCell ref="B44:C44"/>
    <mergeCell ref="D44:E44"/>
    <mergeCell ref="B45:C45"/>
    <mergeCell ref="D45:E45"/>
    <mergeCell ref="B51:C51"/>
    <mergeCell ref="D51:E51"/>
    <mergeCell ref="F51:G51"/>
    <mergeCell ref="B52:C52"/>
    <mergeCell ref="D52:E52"/>
    <mergeCell ref="F52:G52"/>
    <mergeCell ref="B48:C48"/>
    <mergeCell ref="E48:F48"/>
    <mergeCell ref="B49:C49"/>
    <mergeCell ref="E49:F49"/>
    <mergeCell ref="B50:C50"/>
    <mergeCell ref="D50:E50"/>
    <mergeCell ref="F50:G50"/>
    <mergeCell ref="B55:C55"/>
    <mergeCell ref="D55:E55"/>
    <mergeCell ref="F55:G55"/>
    <mergeCell ref="B56:C56"/>
    <mergeCell ref="D56:E56"/>
    <mergeCell ref="F56:G56"/>
    <mergeCell ref="B53:C53"/>
    <mergeCell ref="D53:E53"/>
    <mergeCell ref="F53:G53"/>
    <mergeCell ref="B54:C54"/>
    <mergeCell ref="D54:E54"/>
    <mergeCell ref="F54:G54"/>
    <mergeCell ref="B59:C59"/>
    <mergeCell ref="D59:E59"/>
    <mergeCell ref="F59:G59"/>
    <mergeCell ref="B60:C60"/>
    <mergeCell ref="D60:E60"/>
    <mergeCell ref="F60:G60"/>
    <mergeCell ref="B57:C57"/>
    <mergeCell ref="D57:E57"/>
    <mergeCell ref="F57:G57"/>
    <mergeCell ref="B58:C58"/>
    <mergeCell ref="D58:E58"/>
    <mergeCell ref="F58:G58"/>
    <mergeCell ref="B63:C63"/>
    <mergeCell ref="D63:E63"/>
    <mergeCell ref="F63:G63"/>
    <mergeCell ref="B64:C64"/>
    <mergeCell ref="D64:E64"/>
    <mergeCell ref="F64:G64"/>
    <mergeCell ref="B61:C61"/>
    <mergeCell ref="D61:E61"/>
    <mergeCell ref="F61:G61"/>
    <mergeCell ref="B62:C62"/>
    <mergeCell ref="D62:E62"/>
    <mergeCell ref="F62:G62"/>
    <mergeCell ref="B67:C67"/>
    <mergeCell ref="D67:E67"/>
    <mergeCell ref="F67:G67"/>
    <mergeCell ref="B68:C68"/>
    <mergeCell ref="D68:E68"/>
    <mergeCell ref="F68:G68"/>
    <mergeCell ref="B65:C65"/>
    <mergeCell ref="D65:E65"/>
    <mergeCell ref="F65:G65"/>
    <mergeCell ref="B66:C66"/>
    <mergeCell ref="D66:E66"/>
    <mergeCell ref="F66:G66"/>
    <mergeCell ref="B71:C71"/>
    <mergeCell ref="D71:E71"/>
    <mergeCell ref="F71:G71"/>
    <mergeCell ref="B72:C72"/>
    <mergeCell ref="D72:E72"/>
    <mergeCell ref="F72:G72"/>
    <mergeCell ref="B69:C69"/>
    <mergeCell ref="D69:E69"/>
    <mergeCell ref="F69:G69"/>
    <mergeCell ref="B70:C70"/>
    <mergeCell ref="D70:E70"/>
    <mergeCell ref="F70:G70"/>
    <mergeCell ref="B75:C75"/>
    <mergeCell ref="D75:E75"/>
    <mergeCell ref="F75:G75"/>
    <mergeCell ref="B76:C76"/>
    <mergeCell ref="D76:E76"/>
    <mergeCell ref="F76:G76"/>
    <mergeCell ref="B73:C73"/>
    <mergeCell ref="D73:E73"/>
    <mergeCell ref="F73:G73"/>
    <mergeCell ref="B74:C74"/>
    <mergeCell ref="D74:E74"/>
    <mergeCell ref="F74:G74"/>
    <mergeCell ref="B79:C79"/>
    <mergeCell ref="D79:E79"/>
    <mergeCell ref="F79:G79"/>
    <mergeCell ref="B80:C80"/>
    <mergeCell ref="D80:E80"/>
    <mergeCell ref="F80:G80"/>
    <mergeCell ref="B77:C77"/>
    <mergeCell ref="D77:E77"/>
    <mergeCell ref="F77:G77"/>
    <mergeCell ref="B78:C78"/>
    <mergeCell ref="D78:E78"/>
    <mergeCell ref="F78:G78"/>
    <mergeCell ref="B83:C83"/>
    <mergeCell ref="D83:E83"/>
    <mergeCell ref="F83:G83"/>
    <mergeCell ref="B84:C84"/>
    <mergeCell ref="D84:E84"/>
    <mergeCell ref="F84:G84"/>
    <mergeCell ref="B81:C81"/>
    <mergeCell ref="D81:E81"/>
    <mergeCell ref="F81:G81"/>
    <mergeCell ref="B82:C82"/>
    <mergeCell ref="D82:E82"/>
    <mergeCell ref="F82:G82"/>
    <mergeCell ref="B87:C87"/>
    <mergeCell ref="D87:E87"/>
    <mergeCell ref="F87:G87"/>
    <mergeCell ref="B88:C88"/>
    <mergeCell ref="D88:E88"/>
    <mergeCell ref="F88:G88"/>
    <mergeCell ref="B85:C85"/>
    <mergeCell ref="D85:E85"/>
    <mergeCell ref="F85:G85"/>
    <mergeCell ref="B86:C86"/>
    <mergeCell ref="D86:E86"/>
    <mergeCell ref="F86:G86"/>
    <mergeCell ref="B91:C91"/>
    <mergeCell ref="D91:E91"/>
    <mergeCell ref="F91:G91"/>
    <mergeCell ref="B92:C92"/>
    <mergeCell ref="D92:E92"/>
    <mergeCell ref="F92:G92"/>
    <mergeCell ref="B89:C89"/>
    <mergeCell ref="D89:E89"/>
    <mergeCell ref="F89:G89"/>
    <mergeCell ref="B90:C90"/>
    <mergeCell ref="D90:E90"/>
    <mergeCell ref="F90:G90"/>
    <mergeCell ref="B95:C95"/>
    <mergeCell ref="D95:E95"/>
    <mergeCell ref="F95:G95"/>
    <mergeCell ref="B96:C96"/>
    <mergeCell ref="D96:E96"/>
    <mergeCell ref="F96:G96"/>
    <mergeCell ref="B93:C93"/>
    <mergeCell ref="D93:E93"/>
    <mergeCell ref="F93:G93"/>
    <mergeCell ref="B94:C94"/>
    <mergeCell ref="D94:E94"/>
    <mergeCell ref="F94:G94"/>
    <mergeCell ref="B99:C99"/>
    <mergeCell ref="D99:E99"/>
    <mergeCell ref="F99:G99"/>
    <mergeCell ref="B100:C100"/>
    <mergeCell ref="D100:E100"/>
    <mergeCell ref="F100:G100"/>
    <mergeCell ref="B97:C97"/>
    <mergeCell ref="D97:E97"/>
    <mergeCell ref="F97:G97"/>
    <mergeCell ref="B98:C98"/>
    <mergeCell ref="D98:E98"/>
    <mergeCell ref="F98:G98"/>
    <mergeCell ref="B103:C103"/>
    <mergeCell ref="D103:E103"/>
    <mergeCell ref="F103:G103"/>
    <mergeCell ref="B104:C104"/>
    <mergeCell ref="D104:E104"/>
    <mergeCell ref="F104:G104"/>
    <mergeCell ref="B101:C101"/>
    <mergeCell ref="D101:E101"/>
    <mergeCell ref="F101:G101"/>
    <mergeCell ref="B102:C102"/>
    <mergeCell ref="D102:E102"/>
    <mergeCell ref="F102:G102"/>
    <mergeCell ref="B107:C107"/>
    <mergeCell ref="D107:E107"/>
    <mergeCell ref="F107:G107"/>
    <mergeCell ref="B108:C108"/>
    <mergeCell ref="D108:E108"/>
    <mergeCell ref="F108:G108"/>
    <mergeCell ref="B105:C105"/>
    <mergeCell ref="D105:E105"/>
    <mergeCell ref="F105:G105"/>
    <mergeCell ref="B106:C106"/>
    <mergeCell ref="D106:E106"/>
    <mergeCell ref="F106:G106"/>
    <mergeCell ref="B111:C111"/>
    <mergeCell ref="D111:E111"/>
    <mergeCell ref="F111:G111"/>
    <mergeCell ref="B112:C112"/>
    <mergeCell ref="D112:E112"/>
    <mergeCell ref="F112:G112"/>
    <mergeCell ref="B109:C109"/>
    <mergeCell ref="D109:E109"/>
    <mergeCell ref="F109:G109"/>
    <mergeCell ref="B110:C110"/>
    <mergeCell ref="D110:E110"/>
    <mergeCell ref="F110:G110"/>
    <mergeCell ref="B115:C115"/>
    <mergeCell ref="D115:E115"/>
    <mergeCell ref="F115:G115"/>
    <mergeCell ref="B116:C116"/>
    <mergeCell ref="D116:E116"/>
    <mergeCell ref="F116:G116"/>
    <mergeCell ref="B113:C113"/>
    <mergeCell ref="D113:E113"/>
    <mergeCell ref="F113:G113"/>
    <mergeCell ref="B114:C114"/>
    <mergeCell ref="D114:E114"/>
    <mergeCell ref="F114:G114"/>
    <mergeCell ref="B119:C119"/>
    <mergeCell ref="D119:E119"/>
    <mergeCell ref="F119:G119"/>
    <mergeCell ref="B120:C120"/>
    <mergeCell ref="D120:E120"/>
    <mergeCell ref="F120:G120"/>
    <mergeCell ref="B117:C117"/>
    <mergeCell ref="D117:E117"/>
    <mergeCell ref="F117:G117"/>
    <mergeCell ref="B118:C118"/>
    <mergeCell ref="D118:E118"/>
    <mergeCell ref="F118:G118"/>
    <mergeCell ref="B123:C123"/>
    <mergeCell ref="D123:E123"/>
    <mergeCell ref="F123:G123"/>
    <mergeCell ref="B124:C124"/>
    <mergeCell ref="D124:E124"/>
    <mergeCell ref="F124:G124"/>
    <mergeCell ref="B121:C121"/>
    <mergeCell ref="D121:E121"/>
    <mergeCell ref="F121:G121"/>
    <mergeCell ref="B122:C122"/>
    <mergeCell ref="D122:E122"/>
    <mergeCell ref="F122:G122"/>
    <mergeCell ref="B127:C127"/>
    <mergeCell ref="D127:E127"/>
    <mergeCell ref="F127:G127"/>
    <mergeCell ref="B128:C128"/>
    <mergeCell ref="D128:E128"/>
    <mergeCell ref="F128:G128"/>
    <mergeCell ref="B125:C125"/>
    <mergeCell ref="D125:E125"/>
    <mergeCell ref="F125:G125"/>
    <mergeCell ref="B126:C126"/>
    <mergeCell ref="D126:E126"/>
    <mergeCell ref="F126:G126"/>
    <mergeCell ref="B131:C131"/>
    <mergeCell ref="D131:E131"/>
    <mergeCell ref="F131:G131"/>
    <mergeCell ref="B132:C132"/>
    <mergeCell ref="D132:E132"/>
    <mergeCell ref="F132:G132"/>
    <mergeCell ref="B129:C129"/>
    <mergeCell ref="D129:E129"/>
    <mergeCell ref="F129:G129"/>
    <mergeCell ref="B130:C130"/>
    <mergeCell ref="D130:E130"/>
    <mergeCell ref="F130:G130"/>
    <mergeCell ref="B135:C135"/>
    <mergeCell ref="D135:E135"/>
    <mergeCell ref="F135:G135"/>
    <mergeCell ref="B136:C136"/>
    <mergeCell ref="D136:E136"/>
    <mergeCell ref="F136:G136"/>
    <mergeCell ref="B133:C133"/>
    <mergeCell ref="D133:E133"/>
    <mergeCell ref="F133:G133"/>
    <mergeCell ref="B134:C134"/>
    <mergeCell ref="D134:E134"/>
    <mergeCell ref="F134:G134"/>
    <mergeCell ref="B139:C139"/>
    <mergeCell ref="D139:E139"/>
    <mergeCell ref="F139:G139"/>
    <mergeCell ref="B140:C140"/>
    <mergeCell ref="D140:E140"/>
    <mergeCell ref="F140:G140"/>
    <mergeCell ref="B137:C137"/>
    <mergeCell ref="D137:E137"/>
    <mergeCell ref="F137:G137"/>
    <mergeCell ref="B138:C138"/>
    <mergeCell ref="D138:E138"/>
    <mergeCell ref="F138:G138"/>
    <mergeCell ref="B143:C143"/>
    <mergeCell ref="D143:E143"/>
    <mergeCell ref="F143:G143"/>
    <mergeCell ref="B144:C144"/>
    <mergeCell ref="D144:E144"/>
    <mergeCell ref="F144:G144"/>
    <mergeCell ref="B141:C141"/>
    <mergeCell ref="D141:E141"/>
    <mergeCell ref="F141:G141"/>
    <mergeCell ref="B142:C142"/>
    <mergeCell ref="D142:E142"/>
    <mergeCell ref="F142:G142"/>
    <mergeCell ref="B147:C147"/>
    <mergeCell ref="D147:E147"/>
    <mergeCell ref="F147:G147"/>
    <mergeCell ref="B148:C148"/>
    <mergeCell ref="D148:E148"/>
    <mergeCell ref="F148:G148"/>
    <mergeCell ref="B145:C145"/>
    <mergeCell ref="D145:E145"/>
    <mergeCell ref="F145:G145"/>
    <mergeCell ref="B146:C146"/>
    <mergeCell ref="D146:E146"/>
    <mergeCell ref="F146:G146"/>
    <mergeCell ref="B151:C151"/>
    <mergeCell ref="D151:E151"/>
    <mergeCell ref="F151:G151"/>
    <mergeCell ref="B152:C152"/>
    <mergeCell ref="D152:E152"/>
    <mergeCell ref="F152:G152"/>
    <mergeCell ref="B149:C149"/>
    <mergeCell ref="D149:E149"/>
    <mergeCell ref="F149:G149"/>
    <mergeCell ref="B150:C150"/>
    <mergeCell ref="D150:E150"/>
    <mergeCell ref="F150:G150"/>
    <mergeCell ref="B155:C155"/>
    <mergeCell ref="D155:E155"/>
    <mergeCell ref="F155:G155"/>
    <mergeCell ref="B156:C156"/>
    <mergeCell ref="D156:E156"/>
    <mergeCell ref="F156:G156"/>
    <mergeCell ref="B153:C153"/>
    <mergeCell ref="D153:E153"/>
    <mergeCell ref="F153:G153"/>
    <mergeCell ref="B154:C154"/>
    <mergeCell ref="D154:E154"/>
    <mergeCell ref="F154:G154"/>
    <mergeCell ref="B159:C159"/>
    <mergeCell ref="D159:E159"/>
    <mergeCell ref="F159:G159"/>
    <mergeCell ref="B160:C160"/>
    <mergeCell ref="D160:E160"/>
    <mergeCell ref="F160:G160"/>
    <mergeCell ref="B157:C157"/>
    <mergeCell ref="D157:E157"/>
    <mergeCell ref="F157:G157"/>
    <mergeCell ref="B158:C158"/>
    <mergeCell ref="D158:E158"/>
    <mergeCell ref="F158:G158"/>
    <mergeCell ref="B163:C163"/>
    <mergeCell ref="D163:E163"/>
    <mergeCell ref="F163:G163"/>
    <mergeCell ref="D164:E164"/>
    <mergeCell ref="F164:G164"/>
    <mergeCell ref="B161:C161"/>
    <mergeCell ref="D161:E161"/>
    <mergeCell ref="F161:G161"/>
    <mergeCell ref="B162:C162"/>
    <mergeCell ref="D162:E162"/>
    <mergeCell ref="F162:G162"/>
    <mergeCell ref="B167:C167"/>
    <mergeCell ref="D167:E167"/>
    <mergeCell ref="F167:G167"/>
    <mergeCell ref="B168:C168"/>
    <mergeCell ref="D168:E168"/>
    <mergeCell ref="F168:G168"/>
    <mergeCell ref="B165:C165"/>
    <mergeCell ref="D165:E165"/>
    <mergeCell ref="F165:G165"/>
    <mergeCell ref="B166:C166"/>
    <mergeCell ref="E166:F166"/>
    <mergeCell ref="B171:C171"/>
    <mergeCell ref="D171:E171"/>
    <mergeCell ref="F171:G171"/>
    <mergeCell ref="B172:C172"/>
    <mergeCell ref="D172:E172"/>
    <mergeCell ref="F172:G172"/>
    <mergeCell ref="B169:C169"/>
    <mergeCell ref="D169:E169"/>
    <mergeCell ref="F169:G169"/>
    <mergeCell ref="B170:C170"/>
    <mergeCell ref="D170:E170"/>
    <mergeCell ref="F170:G170"/>
    <mergeCell ref="B175:C175"/>
    <mergeCell ref="D175:E175"/>
    <mergeCell ref="F175:G175"/>
    <mergeCell ref="B176:C176"/>
    <mergeCell ref="D176:E176"/>
    <mergeCell ref="F176:G176"/>
    <mergeCell ref="B173:C173"/>
    <mergeCell ref="D173:E173"/>
    <mergeCell ref="F173:G173"/>
    <mergeCell ref="B174:C174"/>
    <mergeCell ref="D174:E174"/>
    <mergeCell ref="F174:G174"/>
    <mergeCell ref="B179:C179"/>
    <mergeCell ref="D179:E179"/>
    <mergeCell ref="F179:G179"/>
    <mergeCell ref="B180:C180"/>
    <mergeCell ref="D180:E180"/>
    <mergeCell ref="F180:G180"/>
    <mergeCell ref="B177:C177"/>
    <mergeCell ref="D177:E177"/>
    <mergeCell ref="F177:G177"/>
    <mergeCell ref="B178:C178"/>
    <mergeCell ref="D178:E178"/>
    <mergeCell ref="F178:G178"/>
    <mergeCell ref="B183:C183"/>
    <mergeCell ref="D183:E183"/>
    <mergeCell ref="F183:G183"/>
    <mergeCell ref="B184:C184"/>
    <mergeCell ref="E184:F184"/>
    <mergeCell ref="B185:C185"/>
    <mergeCell ref="D185:E185"/>
    <mergeCell ref="F185:G185"/>
    <mergeCell ref="B181:C181"/>
    <mergeCell ref="D181:E181"/>
    <mergeCell ref="F181:G181"/>
    <mergeCell ref="B182:C182"/>
    <mergeCell ref="D182:E182"/>
    <mergeCell ref="F182:G182"/>
    <mergeCell ref="B189:C189"/>
    <mergeCell ref="D189:E189"/>
    <mergeCell ref="F189:G189"/>
    <mergeCell ref="B190:C190"/>
    <mergeCell ref="D190:E190"/>
    <mergeCell ref="F190:G190"/>
    <mergeCell ref="B186:C186"/>
    <mergeCell ref="D186:E186"/>
    <mergeCell ref="F186:G186"/>
    <mergeCell ref="B187:C187"/>
    <mergeCell ref="E187:F187"/>
    <mergeCell ref="B188:C188"/>
    <mergeCell ref="D188:E188"/>
    <mergeCell ref="F188:G188"/>
    <mergeCell ref="B193:C193"/>
    <mergeCell ref="D193:E193"/>
    <mergeCell ref="F193:G193"/>
    <mergeCell ref="D194:E194"/>
    <mergeCell ref="F194:G194"/>
    <mergeCell ref="B191:C191"/>
    <mergeCell ref="D191:E191"/>
    <mergeCell ref="F191:G191"/>
    <mergeCell ref="B192:C192"/>
    <mergeCell ref="D192:E192"/>
    <mergeCell ref="F192:G192"/>
    <mergeCell ref="B197:C197"/>
    <mergeCell ref="E197:F197"/>
    <mergeCell ref="B198:C198"/>
    <mergeCell ref="E198:F198"/>
    <mergeCell ref="B199:C199"/>
    <mergeCell ref="E199:F199"/>
    <mergeCell ref="B195:C195"/>
    <mergeCell ref="D195:E195"/>
    <mergeCell ref="F195:G195"/>
    <mergeCell ref="B196:C196"/>
    <mergeCell ref="E196:F196"/>
    <mergeCell ref="B203:C203"/>
    <mergeCell ref="E203:F203"/>
    <mergeCell ref="B204:C204"/>
    <mergeCell ref="E204:F204"/>
    <mergeCell ref="B205:C205"/>
    <mergeCell ref="E205:F205"/>
    <mergeCell ref="B200:C200"/>
    <mergeCell ref="E200:F200"/>
    <mergeCell ref="B201:C201"/>
    <mergeCell ref="E201:F201"/>
    <mergeCell ref="B202:C202"/>
    <mergeCell ref="E202:F202"/>
    <mergeCell ref="B209:C209"/>
    <mergeCell ref="D209:E209"/>
    <mergeCell ref="F209:G209"/>
    <mergeCell ref="B210:C210"/>
    <mergeCell ref="D210:E210"/>
    <mergeCell ref="F210:G210"/>
    <mergeCell ref="B206:C206"/>
    <mergeCell ref="E206:F206"/>
    <mergeCell ref="B207:C207"/>
    <mergeCell ref="E207:F207"/>
    <mergeCell ref="B208:C208"/>
    <mergeCell ref="E208:F208"/>
    <mergeCell ref="B214:C214"/>
    <mergeCell ref="E214:F214"/>
    <mergeCell ref="B215:C215"/>
    <mergeCell ref="E215:F215"/>
    <mergeCell ref="B216:C216"/>
    <mergeCell ref="E216:F216"/>
    <mergeCell ref="B211:C211"/>
    <mergeCell ref="E211:F211"/>
    <mergeCell ref="B212:C212"/>
    <mergeCell ref="E212:F212"/>
    <mergeCell ref="B213:C213"/>
    <mergeCell ref="E213:F213"/>
    <mergeCell ref="B220:C220"/>
    <mergeCell ref="E220:F220"/>
    <mergeCell ref="B221:C221"/>
    <mergeCell ref="E221:F221"/>
    <mergeCell ref="B222:C222"/>
    <mergeCell ref="E222:F222"/>
    <mergeCell ref="B217:C217"/>
    <mergeCell ref="E217:F217"/>
    <mergeCell ref="B218:C218"/>
    <mergeCell ref="E218:F218"/>
    <mergeCell ref="B219:C219"/>
    <mergeCell ref="E219:F219"/>
    <mergeCell ref="B226:C226"/>
    <mergeCell ref="E226:F226"/>
    <mergeCell ref="B227:C227"/>
    <mergeCell ref="E227:F227"/>
    <mergeCell ref="B228:C228"/>
    <mergeCell ref="E228:F228"/>
    <mergeCell ref="B223:C223"/>
    <mergeCell ref="E223:F223"/>
    <mergeCell ref="B224:C224"/>
    <mergeCell ref="E224:F224"/>
    <mergeCell ref="B225:C225"/>
    <mergeCell ref="E225:F225"/>
    <mergeCell ref="B232:C232"/>
    <mergeCell ref="E232:F232"/>
    <mergeCell ref="B233:C233"/>
    <mergeCell ref="E233:F233"/>
    <mergeCell ref="B234:C234"/>
    <mergeCell ref="E234:F234"/>
    <mergeCell ref="B229:C229"/>
    <mergeCell ref="E229:F229"/>
    <mergeCell ref="B230:C230"/>
    <mergeCell ref="E230:F230"/>
    <mergeCell ref="B231:C231"/>
    <mergeCell ref="E231:F231"/>
    <mergeCell ref="B238:C238"/>
    <mergeCell ref="D238:E238"/>
    <mergeCell ref="F238:G238"/>
    <mergeCell ref="C239:D239"/>
    <mergeCell ref="E239:F239"/>
    <mergeCell ref="B240:C240"/>
    <mergeCell ref="D240:E240"/>
    <mergeCell ref="F240:G240"/>
    <mergeCell ref="B235:C235"/>
    <mergeCell ref="E235:F235"/>
    <mergeCell ref="B236:C236"/>
    <mergeCell ref="E236:F236"/>
    <mergeCell ref="B237:C237"/>
    <mergeCell ref="E237:F237"/>
    <mergeCell ref="B243:C243"/>
    <mergeCell ref="E243:F243"/>
    <mergeCell ref="B244:C244"/>
    <mergeCell ref="E244:F244"/>
    <mergeCell ref="B245:C245"/>
    <mergeCell ref="D245:E245"/>
    <mergeCell ref="F245:G245"/>
    <mergeCell ref="D241:E241"/>
    <mergeCell ref="F241:G241"/>
    <mergeCell ref="B242:C242"/>
    <mergeCell ref="D242:E242"/>
    <mergeCell ref="F242:G242"/>
    <mergeCell ref="B248:C248"/>
    <mergeCell ref="E248:F248"/>
    <mergeCell ref="B249:C249"/>
    <mergeCell ref="E249:F249"/>
    <mergeCell ref="B250:C250"/>
    <mergeCell ref="E250:F250"/>
    <mergeCell ref="B246:C246"/>
    <mergeCell ref="D246:E246"/>
    <mergeCell ref="F246:G246"/>
    <mergeCell ref="B247:C247"/>
    <mergeCell ref="D247:E247"/>
    <mergeCell ref="F247:G247"/>
    <mergeCell ref="B254:C254"/>
    <mergeCell ref="E254:F254"/>
    <mergeCell ref="B255:C255"/>
    <mergeCell ref="D255:E255"/>
    <mergeCell ref="F255:G255"/>
    <mergeCell ref="B256:C256"/>
    <mergeCell ref="D256:E256"/>
    <mergeCell ref="F256:G256"/>
    <mergeCell ref="B251:C251"/>
    <mergeCell ref="E251:F251"/>
    <mergeCell ref="D252:E252"/>
    <mergeCell ref="F252:G252"/>
    <mergeCell ref="B253:C253"/>
    <mergeCell ref="D253:E253"/>
    <mergeCell ref="F253:G253"/>
    <mergeCell ref="B259:C259"/>
    <mergeCell ref="D259:E259"/>
    <mergeCell ref="F259:G259"/>
    <mergeCell ref="B260:C260"/>
    <mergeCell ref="D260:E260"/>
    <mergeCell ref="F260:G260"/>
    <mergeCell ref="B257:C257"/>
    <mergeCell ref="D257:E257"/>
    <mergeCell ref="F257:G257"/>
    <mergeCell ref="B258:C258"/>
    <mergeCell ref="D258:E258"/>
    <mergeCell ref="F258:G258"/>
    <mergeCell ref="B263:C263"/>
    <mergeCell ref="D263:E263"/>
    <mergeCell ref="F263:G263"/>
    <mergeCell ref="B264:C264"/>
    <mergeCell ref="D264:E264"/>
    <mergeCell ref="F264:G264"/>
    <mergeCell ref="B261:C261"/>
    <mergeCell ref="D261:E261"/>
    <mergeCell ref="F261:G261"/>
    <mergeCell ref="B262:C262"/>
    <mergeCell ref="D262:E262"/>
    <mergeCell ref="F262:G262"/>
    <mergeCell ref="B267:C267"/>
    <mergeCell ref="D267:E267"/>
    <mergeCell ref="F267:G267"/>
    <mergeCell ref="B268:C268"/>
    <mergeCell ref="E268:F268"/>
    <mergeCell ref="B269:C269"/>
    <mergeCell ref="E269:F269"/>
    <mergeCell ref="B265:C265"/>
    <mergeCell ref="D265:E265"/>
    <mergeCell ref="F265:G265"/>
    <mergeCell ref="B266:C266"/>
    <mergeCell ref="D266:E266"/>
    <mergeCell ref="F266:G266"/>
    <mergeCell ref="B272:C272"/>
    <mergeCell ref="D272:E272"/>
    <mergeCell ref="F272:G272"/>
    <mergeCell ref="B273:C273"/>
    <mergeCell ref="E273:F273"/>
    <mergeCell ref="B274:C274"/>
    <mergeCell ref="E274:F274"/>
    <mergeCell ref="B270:C270"/>
    <mergeCell ref="E270:F270"/>
    <mergeCell ref="B271:C271"/>
    <mergeCell ref="E271:F271"/>
    <mergeCell ref="B277:C277"/>
    <mergeCell ref="D277:E277"/>
    <mergeCell ref="F277:G277"/>
    <mergeCell ref="D278:E278"/>
    <mergeCell ref="F278:G278"/>
    <mergeCell ref="B275:C275"/>
    <mergeCell ref="D275:E275"/>
    <mergeCell ref="F275:G275"/>
    <mergeCell ref="B276:C276"/>
    <mergeCell ref="D276:E276"/>
    <mergeCell ref="F276:G276"/>
    <mergeCell ref="B281:C281"/>
    <mergeCell ref="E281:F281"/>
    <mergeCell ref="B282:C282"/>
    <mergeCell ref="E282:F282"/>
    <mergeCell ref="B283:C283"/>
    <mergeCell ref="E283:F283"/>
    <mergeCell ref="B279:C279"/>
    <mergeCell ref="D279:E279"/>
    <mergeCell ref="F279:G279"/>
    <mergeCell ref="B280:C280"/>
    <mergeCell ref="E280:F280"/>
    <mergeCell ref="B287:C287"/>
    <mergeCell ref="E287:F287"/>
    <mergeCell ref="B288:C288"/>
    <mergeCell ref="E288:F288"/>
    <mergeCell ref="B289:C289"/>
    <mergeCell ref="E289:F289"/>
    <mergeCell ref="B284:C284"/>
    <mergeCell ref="E284:F284"/>
    <mergeCell ref="B285:C285"/>
    <mergeCell ref="E285:F285"/>
    <mergeCell ref="B286:C286"/>
    <mergeCell ref="E286:F286"/>
    <mergeCell ref="B293:C293"/>
    <mergeCell ref="E293:F293"/>
    <mergeCell ref="B294:C294"/>
    <mergeCell ref="E294:F294"/>
    <mergeCell ref="B295:C295"/>
    <mergeCell ref="E295:F295"/>
    <mergeCell ref="B290:C290"/>
    <mergeCell ref="E290:F290"/>
    <mergeCell ref="B291:C291"/>
    <mergeCell ref="E291:F291"/>
    <mergeCell ref="B292:C292"/>
    <mergeCell ref="E292:F292"/>
    <mergeCell ref="B299:C299"/>
    <mergeCell ref="D299:E299"/>
    <mergeCell ref="F299:G299"/>
    <mergeCell ref="B296:C296"/>
    <mergeCell ref="E296:F296"/>
    <mergeCell ref="B297:C297"/>
    <mergeCell ref="E297:F297"/>
    <mergeCell ref="B298:C298"/>
    <mergeCell ref="E298:F298"/>
    <mergeCell ref="B302:C302"/>
    <mergeCell ref="E302:F302"/>
    <mergeCell ref="B303:C303"/>
    <mergeCell ref="D303:E303"/>
    <mergeCell ref="F303:G303"/>
    <mergeCell ref="B304:C304"/>
    <mergeCell ref="D304:E304"/>
    <mergeCell ref="F304:G304"/>
    <mergeCell ref="B300:C300"/>
    <mergeCell ref="D300:E300"/>
    <mergeCell ref="F300:G300"/>
    <mergeCell ref="B301:C301"/>
    <mergeCell ref="D301:E301"/>
    <mergeCell ref="F301:G301"/>
    <mergeCell ref="C307:D307"/>
    <mergeCell ref="E307:F307"/>
    <mergeCell ref="C308:D308"/>
    <mergeCell ref="E308:F308"/>
    <mergeCell ref="D309:E309"/>
    <mergeCell ref="F309:G309"/>
    <mergeCell ref="B305:C305"/>
    <mergeCell ref="D305:E305"/>
    <mergeCell ref="F305:G305"/>
    <mergeCell ref="B306:C306"/>
    <mergeCell ref="D306:E306"/>
    <mergeCell ref="F306:G306"/>
    <mergeCell ref="B312:C312"/>
    <mergeCell ref="D312:E312"/>
    <mergeCell ref="F312:G312"/>
    <mergeCell ref="B313:C313"/>
    <mergeCell ref="D313:E313"/>
    <mergeCell ref="F313:G313"/>
    <mergeCell ref="B310:C310"/>
    <mergeCell ref="D310:E310"/>
    <mergeCell ref="F310:G310"/>
    <mergeCell ref="B311:C311"/>
    <mergeCell ref="D311:E311"/>
    <mergeCell ref="F311:G311"/>
    <mergeCell ref="B316:C316"/>
    <mergeCell ref="D316:E316"/>
    <mergeCell ref="F316:G316"/>
    <mergeCell ref="B317:C317"/>
    <mergeCell ref="D317:E317"/>
    <mergeCell ref="F317:G317"/>
    <mergeCell ref="B314:C314"/>
    <mergeCell ref="D314:E314"/>
    <mergeCell ref="F314:G314"/>
    <mergeCell ref="B315:C315"/>
    <mergeCell ref="D315:E315"/>
    <mergeCell ref="F315:G315"/>
    <mergeCell ref="B320:C320"/>
    <mergeCell ref="D320:E320"/>
    <mergeCell ref="F320:G320"/>
    <mergeCell ref="B321:C321"/>
    <mergeCell ref="D321:E321"/>
    <mergeCell ref="F321:G321"/>
    <mergeCell ref="B318:C318"/>
    <mergeCell ref="D318:E318"/>
    <mergeCell ref="F318:G318"/>
    <mergeCell ref="D319:E319"/>
    <mergeCell ref="F319:G319"/>
    <mergeCell ref="B324:C324"/>
    <mergeCell ref="D324:E324"/>
    <mergeCell ref="F324:G324"/>
    <mergeCell ref="B325:C325"/>
    <mergeCell ref="D325:E325"/>
    <mergeCell ref="F325:G325"/>
    <mergeCell ref="B322:C322"/>
    <mergeCell ref="D322:E322"/>
    <mergeCell ref="F322:G322"/>
    <mergeCell ref="B323:C323"/>
    <mergeCell ref="D323:E323"/>
    <mergeCell ref="F323:G323"/>
    <mergeCell ref="B328:C328"/>
    <mergeCell ref="D328:E328"/>
    <mergeCell ref="F328:G328"/>
    <mergeCell ref="D329:E329"/>
    <mergeCell ref="F329:G329"/>
    <mergeCell ref="B326:C326"/>
    <mergeCell ref="D326:E326"/>
    <mergeCell ref="F326:G326"/>
    <mergeCell ref="B327:C327"/>
    <mergeCell ref="D327:E327"/>
    <mergeCell ref="F327:G327"/>
    <mergeCell ref="B332:C332"/>
    <mergeCell ref="D332:E332"/>
    <mergeCell ref="F332:G332"/>
    <mergeCell ref="B333:C333"/>
    <mergeCell ref="D333:E333"/>
    <mergeCell ref="F333:G333"/>
    <mergeCell ref="B330:C330"/>
    <mergeCell ref="D330:E330"/>
    <mergeCell ref="F330:G330"/>
    <mergeCell ref="B331:C331"/>
    <mergeCell ref="E331:F331"/>
    <mergeCell ref="B336:C336"/>
    <mergeCell ref="D336:E336"/>
    <mergeCell ref="F336:G336"/>
    <mergeCell ref="B337:C337"/>
    <mergeCell ref="D337:E337"/>
    <mergeCell ref="F337:G337"/>
    <mergeCell ref="B334:C334"/>
    <mergeCell ref="D334:E334"/>
    <mergeCell ref="F334:G334"/>
    <mergeCell ref="B335:C335"/>
    <mergeCell ref="D335:E335"/>
    <mergeCell ref="F335:G335"/>
    <mergeCell ref="B340:C340"/>
    <mergeCell ref="D340:E340"/>
    <mergeCell ref="F340:G340"/>
    <mergeCell ref="B341:C341"/>
    <mergeCell ref="D341:E341"/>
    <mergeCell ref="F341:G341"/>
    <mergeCell ref="B338:C338"/>
    <mergeCell ref="D338:E338"/>
    <mergeCell ref="F338:G338"/>
    <mergeCell ref="B339:C339"/>
    <mergeCell ref="D339:E339"/>
    <mergeCell ref="F339:G339"/>
    <mergeCell ref="B344:C344"/>
    <mergeCell ref="D344:E344"/>
    <mergeCell ref="F344:G344"/>
    <mergeCell ref="B345:C345"/>
    <mergeCell ref="D345:E345"/>
    <mergeCell ref="F345:G345"/>
    <mergeCell ref="B342:C342"/>
    <mergeCell ref="D342:E342"/>
    <mergeCell ref="F342:G342"/>
    <mergeCell ref="B343:C343"/>
    <mergeCell ref="D343:E343"/>
    <mergeCell ref="F343:G343"/>
    <mergeCell ref="B348:C348"/>
    <mergeCell ref="D348:E348"/>
    <mergeCell ref="F348:G348"/>
    <mergeCell ref="B349:C349"/>
    <mergeCell ref="D349:E349"/>
    <mergeCell ref="F349:G349"/>
    <mergeCell ref="B346:C346"/>
    <mergeCell ref="E346:F346"/>
    <mergeCell ref="B347:C347"/>
    <mergeCell ref="D347:E347"/>
    <mergeCell ref="F347:G347"/>
    <mergeCell ref="B352:C352"/>
    <mergeCell ref="D352:E352"/>
    <mergeCell ref="F352:G352"/>
    <mergeCell ref="D353:E353"/>
    <mergeCell ref="F353:G353"/>
    <mergeCell ref="B350:C350"/>
    <mergeCell ref="D350:E350"/>
    <mergeCell ref="F350:G350"/>
    <mergeCell ref="B351:C351"/>
    <mergeCell ref="D351:E351"/>
    <mergeCell ref="F351:G351"/>
    <mergeCell ref="B356:C356"/>
    <mergeCell ref="D356:E356"/>
    <mergeCell ref="F356:G356"/>
    <mergeCell ref="B357:C357"/>
    <mergeCell ref="D357:E357"/>
    <mergeCell ref="F357:G357"/>
    <mergeCell ref="B354:C354"/>
    <mergeCell ref="D354:E354"/>
    <mergeCell ref="F354:G354"/>
    <mergeCell ref="B355:C355"/>
    <mergeCell ref="D355:E355"/>
    <mergeCell ref="F355:G355"/>
    <mergeCell ref="B361:C361"/>
    <mergeCell ref="D361:E361"/>
    <mergeCell ref="F361:G361"/>
    <mergeCell ref="B362:C362"/>
    <mergeCell ref="D362:E362"/>
    <mergeCell ref="F362:G362"/>
    <mergeCell ref="C358:D358"/>
    <mergeCell ref="E358:F358"/>
    <mergeCell ref="B359:C359"/>
    <mergeCell ref="D359:E359"/>
    <mergeCell ref="F359:G359"/>
    <mergeCell ref="B360:C360"/>
    <mergeCell ref="D360:E360"/>
    <mergeCell ref="F360:G36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9"/>
  <sheetViews>
    <sheetView workbookViewId="0">
      <selection activeCell="B22" sqref="B22"/>
    </sheetView>
  </sheetViews>
  <sheetFormatPr baseColWidth="10" defaultRowHeight="14.4" x14ac:dyDescent="0.3"/>
  <cols>
    <col min="1" max="1" width="4.5546875" customWidth="1"/>
    <col min="2" max="2" width="116.44140625" customWidth="1"/>
  </cols>
  <sheetData>
    <row r="2" spans="2:2" ht="15" thickBot="1" x14ac:dyDescent="0.35"/>
    <row r="3" spans="2:2" ht="15" thickBot="1" x14ac:dyDescent="0.35">
      <c r="B3" s="221" t="s">
        <v>1981</v>
      </c>
    </row>
    <row r="4" spans="2:2" x14ac:dyDescent="0.3">
      <c r="B4" s="215" t="s">
        <v>1982</v>
      </c>
    </row>
    <row r="5" spans="2:2" x14ac:dyDescent="0.3">
      <c r="B5" s="215"/>
    </row>
    <row r="6" spans="2:2" x14ac:dyDescent="0.3">
      <c r="B6" s="215" t="s">
        <v>1983</v>
      </c>
    </row>
    <row r="7" spans="2:2" x14ac:dyDescent="0.3">
      <c r="B7" s="215" t="s">
        <v>1984</v>
      </c>
    </row>
    <row r="8" spans="2:2" x14ac:dyDescent="0.3">
      <c r="B8" s="215" t="s">
        <v>1985</v>
      </c>
    </row>
    <row r="9" spans="2:2" x14ac:dyDescent="0.3">
      <c r="B9" s="215" t="s">
        <v>1986</v>
      </c>
    </row>
    <row r="10" spans="2:2" x14ac:dyDescent="0.3">
      <c r="B10" s="215" t="s">
        <v>1987</v>
      </c>
    </row>
    <row r="11" spans="2:2" x14ac:dyDescent="0.3">
      <c r="B11" s="215" t="s">
        <v>1988</v>
      </c>
    </row>
    <row r="12" spans="2:2" x14ac:dyDescent="0.3">
      <c r="B12" s="215" t="s">
        <v>1989</v>
      </c>
    </row>
    <row r="13" spans="2:2" x14ac:dyDescent="0.3">
      <c r="B13" s="215" t="s">
        <v>1990</v>
      </c>
    </row>
    <row r="14" spans="2:2" x14ac:dyDescent="0.3">
      <c r="B14" s="215" t="s">
        <v>1991</v>
      </c>
    </row>
    <row r="15" spans="2:2" x14ac:dyDescent="0.3">
      <c r="B15" s="215" t="s">
        <v>1992</v>
      </c>
    </row>
    <row r="16" spans="2:2" ht="15" thickBot="1" x14ac:dyDescent="0.35">
      <c r="B16" s="216"/>
    </row>
    <row r="17" spans="2:2" ht="15" thickBot="1" x14ac:dyDescent="0.35">
      <c r="B17" s="221" t="s">
        <v>595</v>
      </c>
    </row>
    <row r="18" spans="2:2" ht="15" thickBot="1" x14ac:dyDescent="0.35">
      <c r="B18" s="216"/>
    </row>
    <row r="19" spans="2:2" x14ac:dyDescent="0.3">
      <c r="B19" s="168" t="s">
        <v>1993</v>
      </c>
    </row>
    <row r="20" spans="2:2" ht="7.5" customHeight="1" x14ac:dyDescent="0.3">
      <c r="B20" s="215"/>
    </row>
    <row r="21" spans="2:2" x14ac:dyDescent="0.3">
      <c r="B21" s="215" t="s">
        <v>1994</v>
      </c>
    </row>
    <row r="22" spans="2:2" x14ac:dyDescent="0.3">
      <c r="B22" s="215" t="s">
        <v>1995</v>
      </c>
    </row>
    <row r="23" spans="2:2" x14ac:dyDescent="0.3">
      <c r="B23" s="215" t="s">
        <v>1954</v>
      </c>
    </row>
    <row r="24" spans="2:2" x14ac:dyDescent="0.3">
      <c r="B24" s="215" t="s">
        <v>1996</v>
      </c>
    </row>
    <row r="25" spans="2:2" x14ac:dyDescent="0.3">
      <c r="B25" s="215" t="s">
        <v>1997</v>
      </c>
    </row>
    <row r="26" spans="2:2" x14ac:dyDescent="0.3">
      <c r="B26" s="215"/>
    </row>
    <row r="27" spans="2:2" x14ac:dyDescent="0.3">
      <c r="B27" s="215" t="s">
        <v>1998</v>
      </c>
    </row>
    <row r="28" spans="2:2" x14ac:dyDescent="0.3">
      <c r="B28" s="215" t="s">
        <v>192</v>
      </c>
    </row>
    <row r="29" spans="2:2" x14ac:dyDescent="0.3">
      <c r="B29" s="215" t="s">
        <v>1999</v>
      </c>
    </row>
    <row r="30" spans="2:2" x14ac:dyDescent="0.3">
      <c r="B30" s="215" t="s">
        <v>2000</v>
      </c>
    </row>
    <row r="31" spans="2:2" x14ac:dyDescent="0.3">
      <c r="B31" s="215" t="s">
        <v>2001</v>
      </c>
    </row>
    <row r="32" spans="2:2" x14ac:dyDescent="0.3">
      <c r="B32" s="215" t="s">
        <v>2002</v>
      </c>
    </row>
    <row r="33" spans="2:2" x14ac:dyDescent="0.3">
      <c r="B33" s="215" t="s">
        <v>2003</v>
      </c>
    </row>
    <row r="34" spans="2:2" x14ac:dyDescent="0.3">
      <c r="B34" s="215"/>
    </row>
    <row r="35" spans="2:2" x14ac:dyDescent="0.3">
      <c r="B35" s="215" t="s">
        <v>194</v>
      </c>
    </row>
    <row r="36" spans="2:2" x14ac:dyDescent="0.3">
      <c r="B36" s="215" t="s">
        <v>2004</v>
      </c>
    </row>
    <row r="37" spans="2:2" x14ac:dyDescent="0.3">
      <c r="B37" s="215" t="s">
        <v>2005</v>
      </c>
    </row>
    <row r="38" spans="2:2" x14ac:dyDescent="0.3">
      <c r="B38" s="215" t="s">
        <v>2006</v>
      </c>
    </row>
    <row r="39" spans="2:2" x14ac:dyDescent="0.3">
      <c r="B39" s="215" t="s">
        <v>2007</v>
      </c>
    </row>
    <row r="40" spans="2:2" x14ac:dyDescent="0.3">
      <c r="B40" s="215" t="s">
        <v>2008</v>
      </c>
    </row>
    <row r="41" spans="2:2" x14ac:dyDescent="0.3">
      <c r="B41" s="215"/>
    </row>
    <row r="42" spans="2:2" x14ac:dyDescent="0.3">
      <c r="B42" s="215" t="s">
        <v>2009</v>
      </c>
    </row>
    <row r="43" spans="2:2" x14ac:dyDescent="0.3">
      <c r="B43" s="215" t="s">
        <v>2010</v>
      </c>
    </row>
    <row r="44" spans="2:2" x14ac:dyDescent="0.3">
      <c r="B44" s="215" t="s">
        <v>2011</v>
      </c>
    </row>
    <row r="45" spans="2:2" x14ac:dyDescent="0.3">
      <c r="B45" s="215"/>
    </row>
    <row r="46" spans="2:2" x14ac:dyDescent="0.3">
      <c r="B46" s="215" t="s">
        <v>2012</v>
      </c>
    </row>
    <row r="47" spans="2:2" x14ac:dyDescent="0.3">
      <c r="B47" s="215" t="s">
        <v>2013</v>
      </c>
    </row>
    <row r="48" spans="2:2" x14ac:dyDescent="0.3">
      <c r="B48" s="215" t="s">
        <v>2014</v>
      </c>
    </row>
    <row r="49" spans="2:2" x14ac:dyDescent="0.3">
      <c r="B49" s="215" t="s">
        <v>2015</v>
      </c>
    </row>
    <row r="50" spans="2:2" x14ac:dyDescent="0.3">
      <c r="B50" s="215" t="s">
        <v>2016</v>
      </c>
    </row>
    <row r="51" spans="2:2" x14ac:dyDescent="0.3">
      <c r="B51" s="215" t="s">
        <v>2017</v>
      </c>
    </row>
    <row r="52" spans="2:2" x14ac:dyDescent="0.3">
      <c r="B52" s="215"/>
    </row>
    <row r="53" spans="2:2" x14ac:dyDescent="0.3">
      <c r="B53" s="215" t="s">
        <v>2018</v>
      </c>
    </row>
    <row r="54" spans="2:2" x14ac:dyDescent="0.3">
      <c r="B54" s="215" t="s">
        <v>2019</v>
      </c>
    </row>
    <row r="55" spans="2:2" x14ac:dyDescent="0.3">
      <c r="B55" s="215" t="s">
        <v>2020</v>
      </c>
    </row>
    <row r="56" spans="2:2" x14ac:dyDescent="0.3">
      <c r="B56" s="215"/>
    </row>
    <row r="57" spans="2:2" x14ac:dyDescent="0.3">
      <c r="B57" s="215" t="s">
        <v>2021</v>
      </c>
    </row>
    <row r="58" spans="2:2" x14ac:dyDescent="0.3">
      <c r="B58" s="215" t="s">
        <v>2022</v>
      </c>
    </row>
    <row r="59" spans="2:2" x14ac:dyDescent="0.3">
      <c r="B59" s="215" t="s">
        <v>2023</v>
      </c>
    </row>
    <row r="60" spans="2:2" x14ac:dyDescent="0.3">
      <c r="B60" s="215" t="s">
        <v>2024</v>
      </c>
    </row>
    <row r="61" spans="2:2" x14ac:dyDescent="0.3">
      <c r="B61" s="215" t="s">
        <v>2025</v>
      </c>
    </row>
    <row r="62" spans="2:2" x14ac:dyDescent="0.3">
      <c r="B62" s="215" t="s">
        <v>2026</v>
      </c>
    </row>
    <row r="63" spans="2:2" x14ac:dyDescent="0.3">
      <c r="B63" s="215" t="s">
        <v>2027</v>
      </c>
    </row>
    <row r="64" spans="2:2" x14ac:dyDescent="0.3">
      <c r="B64" s="215"/>
    </row>
    <row r="65" spans="2:2" x14ac:dyDescent="0.3">
      <c r="B65" s="215" t="s">
        <v>2028</v>
      </c>
    </row>
    <row r="66" spans="2:2" x14ac:dyDescent="0.3">
      <c r="B66" s="215" t="s">
        <v>2029</v>
      </c>
    </row>
    <row r="67" spans="2:2" x14ac:dyDescent="0.3">
      <c r="B67" s="215" t="s">
        <v>2030</v>
      </c>
    </row>
    <row r="68" spans="2:2" x14ac:dyDescent="0.3">
      <c r="B68" s="215" t="s">
        <v>2031</v>
      </c>
    </row>
    <row r="69" spans="2:2" x14ac:dyDescent="0.3">
      <c r="B69" s="215" t="s">
        <v>2032</v>
      </c>
    </row>
    <row r="70" spans="2:2" x14ac:dyDescent="0.3">
      <c r="B70" s="215" t="s">
        <v>2033</v>
      </c>
    </row>
    <row r="71" spans="2:2" x14ac:dyDescent="0.3">
      <c r="B71" s="215"/>
    </row>
    <row r="72" spans="2:2" x14ac:dyDescent="0.3">
      <c r="B72" s="215" t="s">
        <v>2034</v>
      </c>
    </row>
    <row r="73" spans="2:2" x14ac:dyDescent="0.3">
      <c r="B73" s="215" t="s">
        <v>2035</v>
      </c>
    </row>
    <row r="74" spans="2:2" x14ac:dyDescent="0.3">
      <c r="B74" s="215" t="s">
        <v>2036</v>
      </c>
    </row>
    <row r="75" spans="2:2" x14ac:dyDescent="0.3">
      <c r="B75" s="215" t="s">
        <v>2037</v>
      </c>
    </row>
    <row r="76" spans="2:2" x14ac:dyDescent="0.3">
      <c r="B76" s="215" t="s">
        <v>2038</v>
      </c>
    </row>
    <row r="77" spans="2:2" x14ac:dyDescent="0.3">
      <c r="B77" s="215" t="s">
        <v>2039</v>
      </c>
    </row>
    <row r="78" spans="2:2" x14ac:dyDescent="0.3">
      <c r="B78" s="215" t="s">
        <v>2040</v>
      </c>
    </row>
    <row r="79" spans="2:2" x14ac:dyDescent="0.3">
      <c r="B79" s="215" t="s">
        <v>2041</v>
      </c>
    </row>
    <row r="80" spans="2:2" x14ac:dyDescent="0.3">
      <c r="B80" s="215"/>
    </row>
    <row r="81" spans="2:2" x14ac:dyDescent="0.3">
      <c r="B81" s="215" t="s">
        <v>2042</v>
      </c>
    </row>
    <row r="82" spans="2:2" x14ac:dyDescent="0.3">
      <c r="B82" s="215" t="s">
        <v>2043</v>
      </c>
    </row>
    <row r="83" spans="2:2" x14ac:dyDescent="0.3">
      <c r="B83" s="215" t="s">
        <v>2044</v>
      </c>
    </row>
    <row r="84" spans="2:2" x14ac:dyDescent="0.3">
      <c r="B84" s="215" t="s">
        <v>2045</v>
      </c>
    </row>
    <row r="85" spans="2:2" x14ac:dyDescent="0.3">
      <c r="B85" s="215" t="s">
        <v>2046</v>
      </c>
    </row>
    <row r="86" spans="2:2" x14ac:dyDescent="0.3">
      <c r="B86" s="215" t="s">
        <v>2047</v>
      </c>
    </row>
    <row r="87" spans="2:2" x14ac:dyDescent="0.3">
      <c r="B87" s="215" t="s">
        <v>2048</v>
      </c>
    </row>
    <row r="88" spans="2:2" x14ac:dyDescent="0.3">
      <c r="B88" s="215" t="s">
        <v>2049</v>
      </c>
    </row>
    <row r="89" spans="2:2" x14ac:dyDescent="0.3">
      <c r="B89" s="215"/>
    </row>
    <row r="90" spans="2:2" x14ac:dyDescent="0.3">
      <c r="B90" s="215" t="s">
        <v>2050</v>
      </c>
    </row>
    <row r="91" spans="2:2" x14ac:dyDescent="0.3">
      <c r="B91" s="215" t="s">
        <v>2051</v>
      </c>
    </row>
    <row r="92" spans="2:2" x14ac:dyDescent="0.3">
      <c r="B92" s="215" t="s">
        <v>2052</v>
      </c>
    </row>
    <row r="93" spans="2:2" x14ac:dyDescent="0.3">
      <c r="B93" s="215" t="s">
        <v>2053</v>
      </c>
    </row>
    <row r="94" spans="2:2" x14ac:dyDescent="0.3">
      <c r="B94" s="215" t="s">
        <v>2054</v>
      </c>
    </row>
    <row r="95" spans="2:2" x14ac:dyDescent="0.3">
      <c r="B95" s="215"/>
    </row>
    <row r="96" spans="2:2" x14ac:dyDescent="0.3">
      <c r="B96" s="215" t="s">
        <v>2055</v>
      </c>
    </row>
    <row r="97" spans="2:2" x14ac:dyDescent="0.3">
      <c r="B97" s="215" t="s">
        <v>2056</v>
      </c>
    </row>
    <row r="98" spans="2:2" x14ac:dyDescent="0.3">
      <c r="B98" s="215" t="s">
        <v>2057</v>
      </c>
    </row>
    <row r="99" spans="2:2" x14ac:dyDescent="0.3">
      <c r="B99" s="215" t="s">
        <v>2058</v>
      </c>
    </row>
    <row r="100" spans="2:2" x14ac:dyDescent="0.3">
      <c r="B100" s="215" t="s">
        <v>2059</v>
      </c>
    </row>
    <row r="101" spans="2:2" x14ac:dyDescent="0.3">
      <c r="B101" s="215" t="s">
        <v>2060</v>
      </c>
    </row>
    <row r="102" spans="2:2" x14ac:dyDescent="0.3">
      <c r="B102" s="215" t="s">
        <v>2061</v>
      </c>
    </row>
    <row r="103" spans="2:2" x14ac:dyDescent="0.3">
      <c r="B103" s="215" t="s">
        <v>2062</v>
      </c>
    </row>
    <row r="104" spans="2:2" x14ac:dyDescent="0.3">
      <c r="B104" s="215"/>
    </row>
    <row r="105" spans="2:2" x14ac:dyDescent="0.3">
      <c r="B105" s="215" t="s">
        <v>2063</v>
      </c>
    </row>
    <row r="106" spans="2:2" x14ac:dyDescent="0.3">
      <c r="B106" s="215" t="s">
        <v>2064</v>
      </c>
    </row>
    <row r="107" spans="2:2" x14ac:dyDescent="0.3">
      <c r="B107" s="215" t="s">
        <v>2065</v>
      </c>
    </row>
    <row r="108" spans="2:2" x14ac:dyDescent="0.3">
      <c r="B108" s="215" t="s">
        <v>2066</v>
      </c>
    </row>
    <row r="109" spans="2:2" x14ac:dyDescent="0.3">
      <c r="B109" s="215"/>
    </row>
    <row r="110" spans="2:2" x14ac:dyDescent="0.3">
      <c r="B110" s="215" t="s">
        <v>2067</v>
      </c>
    </row>
    <row r="111" spans="2:2" x14ac:dyDescent="0.3">
      <c r="B111" s="215" t="s">
        <v>2068</v>
      </c>
    </row>
    <row r="112" spans="2:2" x14ac:dyDescent="0.3">
      <c r="B112" s="215" t="s">
        <v>2069</v>
      </c>
    </row>
    <row r="113" spans="2:2" x14ac:dyDescent="0.3">
      <c r="B113" s="215" t="s">
        <v>2070</v>
      </c>
    </row>
    <row r="114" spans="2:2" x14ac:dyDescent="0.3">
      <c r="B114" s="215" t="s">
        <v>2071</v>
      </c>
    </row>
    <row r="115" spans="2:2" x14ac:dyDescent="0.3">
      <c r="B115" s="215" t="s">
        <v>2072</v>
      </c>
    </row>
    <row r="116" spans="2:2" x14ac:dyDescent="0.3">
      <c r="B116" s="215" t="s">
        <v>2073</v>
      </c>
    </row>
    <row r="117" spans="2:2" x14ac:dyDescent="0.3">
      <c r="B117" s="215" t="s">
        <v>2074</v>
      </c>
    </row>
    <row r="118" spans="2:2" x14ac:dyDescent="0.3">
      <c r="B118" s="215" t="s">
        <v>2075</v>
      </c>
    </row>
    <row r="119" spans="2:2" x14ac:dyDescent="0.3">
      <c r="B119" s="215" t="s">
        <v>2076</v>
      </c>
    </row>
    <row r="120" spans="2:2" x14ac:dyDescent="0.3">
      <c r="B120" s="215"/>
    </row>
    <row r="121" spans="2:2" x14ac:dyDescent="0.3">
      <c r="B121" s="215" t="s">
        <v>2077</v>
      </c>
    </row>
    <row r="122" spans="2:2" x14ac:dyDescent="0.3">
      <c r="B122" s="215" t="s">
        <v>2078</v>
      </c>
    </row>
    <row r="123" spans="2:2" x14ac:dyDescent="0.3">
      <c r="B123" s="215" t="s">
        <v>2079</v>
      </c>
    </row>
    <row r="124" spans="2:2" x14ac:dyDescent="0.3">
      <c r="B124" s="215" t="s">
        <v>2080</v>
      </c>
    </row>
    <row r="125" spans="2:2" x14ac:dyDescent="0.3">
      <c r="B125" s="215" t="s">
        <v>2081</v>
      </c>
    </row>
    <row r="126" spans="2:2" x14ac:dyDescent="0.3">
      <c r="B126" s="215"/>
    </row>
    <row r="127" spans="2:2" x14ac:dyDescent="0.3">
      <c r="B127" s="215" t="s">
        <v>2082</v>
      </c>
    </row>
    <row r="128" spans="2:2" x14ac:dyDescent="0.3">
      <c r="B128" s="215" t="s">
        <v>2083</v>
      </c>
    </row>
    <row r="129" spans="2:2" x14ac:dyDescent="0.3">
      <c r="B129" s="215" t="s">
        <v>2084</v>
      </c>
    </row>
    <row r="130" spans="2:2" x14ac:dyDescent="0.3">
      <c r="B130" s="215" t="s">
        <v>2085</v>
      </c>
    </row>
    <row r="131" spans="2:2" x14ac:dyDescent="0.3">
      <c r="B131" s="215" t="s">
        <v>2086</v>
      </c>
    </row>
    <row r="132" spans="2:2" x14ac:dyDescent="0.3">
      <c r="B132" s="215" t="s">
        <v>2087</v>
      </c>
    </row>
    <row r="133" spans="2:2" x14ac:dyDescent="0.3">
      <c r="B133" s="215" t="s">
        <v>2088</v>
      </c>
    </row>
    <row r="134" spans="2:2" x14ac:dyDescent="0.3">
      <c r="B134" s="215"/>
    </row>
    <row r="135" spans="2:2" x14ac:dyDescent="0.3">
      <c r="B135" s="215" t="s">
        <v>2089</v>
      </c>
    </row>
    <row r="136" spans="2:2" x14ac:dyDescent="0.3">
      <c r="B136" s="215" t="s">
        <v>2090</v>
      </c>
    </row>
    <row r="137" spans="2:2" x14ac:dyDescent="0.3">
      <c r="B137" s="215" t="s">
        <v>2091</v>
      </c>
    </row>
    <row r="138" spans="2:2" x14ac:dyDescent="0.3">
      <c r="B138" s="215" t="s">
        <v>2092</v>
      </c>
    </row>
    <row r="139" spans="2:2" x14ac:dyDescent="0.3">
      <c r="B139" s="215" t="s">
        <v>2093</v>
      </c>
    </row>
    <row r="140" spans="2:2" x14ac:dyDescent="0.3">
      <c r="B140" s="215" t="s">
        <v>2094</v>
      </c>
    </row>
    <row r="141" spans="2:2" x14ac:dyDescent="0.3">
      <c r="B141" s="215" t="s">
        <v>2095</v>
      </c>
    </row>
    <row r="142" spans="2:2" x14ac:dyDescent="0.3">
      <c r="B142" s="215"/>
    </row>
    <row r="143" spans="2:2" x14ac:dyDescent="0.3">
      <c r="B143" s="215" t="s">
        <v>2096</v>
      </c>
    </row>
    <row r="144" spans="2:2" x14ac:dyDescent="0.3">
      <c r="B144" s="215" t="s">
        <v>2097</v>
      </c>
    </row>
    <row r="145" spans="2:2" x14ac:dyDescent="0.3">
      <c r="B145" s="215" t="s">
        <v>2098</v>
      </c>
    </row>
    <row r="146" spans="2:2" x14ac:dyDescent="0.3">
      <c r="B146" s="215" t="s">
        <v>2099</v>
      </c>
    </row>
    <row r="147" spans="2:2" x14ac:dyDescent="0.3">
      <c r="B147" s="215" t="s">
        <v>2100</v>
      </c>
    </row>
    <row r="148" spans="2:2" x14ac:dyDescent="0.3">
      <c r="B148" s="215"/>
    </row>
    <row r="149" spans="2:2" x14ac:dyDescent="0.3">
      <c r="B149" s="215" t="s">
        <v>2101</v>
      </c>
    </row>
    <row r="150" spans="2:2" x14ac:dyDescent="0.3">
      <c r="B150" s="215" t="s">
        <v>2102</v>
      </c>
    </row>
    <row r="151" spans="2:2" x14ac:dyDescent="0.3">
      <c r="B151" s="215" t="s">
        <v>2103</v>
      </c>
    </row>
    <row r="152" spans="2:2" x14ac:dyDescent="0.3">
      <c r="B152" s="215" t="s">
        <v>2104</v>
      </c>
    </row>
    <row r="153" spans="2:2" x14ac:dyDescent="0.3">
      <c r="B153" s="215" t="s">
        <v>2105</v>
      </c>
    </row>
    <row r="154" spans="2:2" x14ac:dyDescent="0.3">
      <c r="B154" s="215" t="s">
        <v>2106</v>
      </c>
    </row>
    <row r="155" spans="2:2" x14ac:dyDescent="0.3">
      <c r="B155" s="215" t="s">
        <v>2107</v>
      </c>
    </row>
    <row r="156" spans="2:2" x14ac:dyDescent="0.3">
      <c r="B156" s="215" t="s">
        <v>2108</v>
      </c>
    </row>
    <row r="157" spans="2:2" x14ac:dyDescent="0.3">
      <c r="B157" s="215"/>
    </row>
    <row r="158" spans="2:2" x14ac:dyDescent="0.3">
      <c r="B158" s="215" t="s">
        <v>2109</v>
      </c>
    </row>
    <row r="159" spans="2:2" x14ac:dyDescent="0.3">
      <c r="B159" s="215" t="s">
        <v>2110</v>
      </c>
    </row>
    <row r="160" spans="2:2" x14ac:dyDescent="0.3">
      <c r="B160" s="215" t="s">
        <v>2111</v>
      </c>
    </row>
    <row r="161" spans="2:2" x14ac:dyDescent="0.3">
      <c r="B161" s="215"/>
    </row>
    <row r="162" spans="2:2" x14ac:dyDescent="0.3">
      <c r="B162" s="215" t="s">
        <v>2112</v>
      </c>
    </row>
    <row r="163" spans="2:2" x14ac:dyDescent="0.3">
      <c r="B163" s="215" t="s">
        <v>2113</v>
      </c>
    </row>
    <row r="164" spans="2:2" x14ac:dyDescent="0.3">
      <c r="B164" s="215" t="s">
        <v>2114</v>
      </c>
    </row>
    <row r="165" spans="2:2" x14ac:dyDescent="0.3">
      <c r="B165" s="215" t="s">
        <v>2115</v>
      </c>
    </row>
    <row r="166" spans="2:2" x14ac:dyDescent="0.3">
      <c r="B166" s="215" t="s">
        <v>2116</v>
      </c>
    </row>
    <row r="167" spans="2:2" x14ac:dyDescent="0.3">
      <c r="B167" s="215"/>
    </row>
    <row r="168" spans="2:2" x14ac:dyDescent="0.3">
      <c r="B168" s="215" t="s">
        <v>2117</v>
      </c>
    </row>
    <row r="169" spans="2:2" x14ac:dyDescent="0.3">
      <c r="B169" s="215" t="s">
        <v>2118</v>
      </c>
    </row>
    <row r="170" spans="2:2" x14ac:dyDescent="0.3">
      <c r="B170" s="215" t="s">
        <v>2119</v>
      </c>
    </row>
    <row r="171" spans="2:2" x14ac:dyDescent="0.3">
      <c r="B171" s="215" t="s">
        <v>2120</v>
      </c>
    </row>
    <row r="172" spans="2:2" x14ac:dyDescent="0.3">
      <c r="B172" s="215" t="s">
        <v>2121</v>
      </c>
    </row>
    <row r="173" spans="2:2" x14ac:dyDescent="0.3">
      <c r="B173" s="215" t="s">
        <v>2122</v>
      </c>
    </row>
    <row r="174" spans="2:2" x14ac:dyDescent="0.3">
      <c r="B174" s="215" t="s">
        <v>2123</v>
      </c>
    </row>
    <row r="175" spans="2:2" x14ac:dyDescent="0.3">
      <c r="B175" s="215" t="s">
        <v>2124</v>
      </c>
    </row>
    <row r="176" spans="2:2" x14ac:dyDescent="0.3">
      <c r="B176" s="215" t="s">
        <v>2125</v>
      </c>
    </row>
    <row r="177" spans="2:2" x14ac:dyDescent="0.3">
      <c r="B177" s="215"/>
    </row>
    <row r="178" spans="2:2" x14ac:dyDescent="0.3">
      <c r="B178" s="215" t="s">
        <v>2126</v>
      </c>
    </row>
    <row r="179" spans="2:2" x14ac:dyDescent="0.3">
      <c r="B179" s="215" t="s">
        <v>2127</v>
      </c>
    </row>
    <row r="180" spans="2:2" x14ac:dyDescent="0.3">
      <c r="B180" s="215" t="s">
        <v>2128</v>
      </c>
    </row>
    <row r="181" spans="2:2" x14ac:dyDescent="0.3">
      <c r="B181" s="215" t="s">
        <v>2129</v>
      </c>
    </row>
    <row r="182" spans="2:2" x14ac:dyDescent="0.3">
      <c r="B182" s="215" t="s">
        <v>2130</v>
      </c>
    </row>
    <row r="183" spans="2:2" x14ac:dyDescent="0.3">
      <c r="B183" s="215" t="s">
        <v>2131</v>
      </c>
    </row>
    <row r="184" spans="2:2" x14ac:dyDescent="0.3">
      <c r="B184" s="215"/>
    </row>
    <row r="185" spans="2:2" x14ac:dyDescent="0.3">
      <c r="B185" s="215" t="s">
        <v>2132</v>
      </c>
    </row>
    <row r="186" spans="2:2" x14ac:dyDescent="0.3">
      <c r="B186" s="215" t="s">
        <v>2133</v>
      </c>
    </row>
    <row r="187" spans="2:2" x14ac:dyDescent="0.3">
      <c r="B187" s="215" t="s">
        <v>2134</v>
      </c>
    </row>
    <row r="188" spans="2:2" x14ac:dyDescent="0.3">
      <c r="B188" s="217" t="s">
        <v>2135</v>
      </c>
    </row>
    <row r="189" spans="2:2" x14ac:dyDescent="0.3">
      <c r="B189" s="218" t="s">
        <v>2262</v>
      </c>
    </row>
    <row r="190" spans="2:2" s="214" customFormat="1" ht="9" customHeight="1" x14ac:dyDescent="0.3">
      <c r="B190" s="219"/>
    </row>
    <row r="191" spans="2:2" x14ac:dyDescent="0.3">
      <c r="B191" s="215" t="s">
        <v>2136</v>
      </c>
    </row>
    <row r="192" spans="2:2" x14ac:dyDescent="0.3">
      <c r="B192" s="215" t="s">
        <v>2137</v>
      </c>
    </row>
    <row r="193" spans="2:2" x14ac:dyDescent="0.3">
      <c r="B193" s="217" t="s">
        <v>2138</v>
      </c>
    </row>
    <row r="194" spans="2:2" x14ac:dyDescent="0.3">
      <c r="B194" s="218" t="s">
        <v>2263</v>
      </c>
    </row>
    <row r="195" spans="2:2" x14ac:dyDescent="0.3">
      <c r="B195" s="218" t="s">
        <v>2264</v>
      </c>
    </row>
    <row r="196" spans="2:2" s="214" customFormat="1" ht="9.75" customHeight="1" x14ac:dyDescent="0.3">
      <c r="B196" s="219"/>
    </row>
    <row r="197" spans="2:2" x14ac:dyDescent="0.3">
      <c r="B197" s="215" t="s">
        <v>2139</v>
      </c>
    </row>
    <row r="198" spans="2:2" x14ac:dyDescent="0.3">
      <c r="B198" s="215" t="s">
        <v>2140</v>
      </c>
    </row>
    <row r="199" spans="2:2" x14ac:dyDescent="0.3">
      <c r="B199" s="215"/>
    </row>
    <row r="200" spans="2:2" x14ac:dyDescent="0.3">
      <c r="B200" s="215" t="s">
        <v>2141</v>
      </c>
    </row>
    <row r="201" spans="2:2" x14ac:dyDescent="0.3">
      <c r="B201" s="215" t="s">
        <v>2142</v>
      </c>
    </row>
    <row r="202" spans="2:2" x14ac:dyDescent="0.3">
      <c r="B202" s="215" t="s">
        <v>2143</v>
      </c>
    </row>
    <row r="203" spans="2:2" x14ac:dyDescent="0.3">
      <c r="B203" s="215"/>
    </row>
    <row r="204" spans="2:2" x14ac:dyDescent="0.3">
      <c r="B204" s="215" t="s">
        <v>2144</v>
      </c>
    </row>
    <row r="205" spans="2:2" x14ac:dyDescent="0.3">
      <c r="B205" s="215" t="s">
        <v>2145</v>
      </c>
    </row>
    <row r="206" spans="2:2" x14ac:dyDescent="0.3">
      <c r="B206" s="215" t="s">
        <v>2146</v>
      </c>
    </row>
    <row r="207" spans="2:2" x14ac:dyDescent="0.3">
      <c r="B207" s="215" t="s">
        <v>2147</v>
      </c>
    </row>
    <row r="208" spans="2:2" x14ac:dyDescent="0.3">
      <c r="B208" s="215" t="s">
        <v>2148</v>
      </c>
    </row>
    <row r="209" spans="2:2" x14ac:dyDescent="0.3">
      <c r="B209" s="215" t="s">
        <v>2149</v>
      </c>
    </row>
    <row r="210" spans="2:2" x14ac:dyDescent="0.3">
      <c r="B210" s="215"/>
    </row>
    <row r="211" spans="2:2" x14ac:dyDescent="0.3">
      <c r="B211" s="215" t="s">
        <v>2150</v>
      </c>
    </row>
    <row r="212" spans="2:2" x14ac:dyDescent="0.3">
      <c r="B212" s="215" t="s">
        <v>2151</v>
      </c>
    </row>
    <row r="213" spans="2:2" x14ac:dyDescent="0.3">
      <c r="B213" s="215" t="s">
        <v>2152</v>
      </c>
    </row>
    <row r="214" spans="2:2" x14ac:dyDescent="0.3">
      <c r="B214" s="215" t="s">
        <v>2153</v>
      </c>
    </row>
    <row r="215" spans="2:2" x14ac:dyDescent="0.3">
      <c r="B215" s="215" t="s">
        <v>2154</v>
      </c>
    </row>
    <row r="216" spans="2:2" x14ac:dyDescent="0.3">
      <c r="B216" s="215" t="s">
        <v>2155</v>
      </c>
    </row>
    <row r="217" spans="2:2" x14ac:dyDescent="0.3">
      <c r="B217" s="215" t="s">
        <v>2156</v>
      </c>
    </row>
    <row r="218" spans="2:2" x14ac:dyDescent="0.3">
      <c r="B218" s="215" t="s">
        <v>2157</v>
      </c>
    </row>
    <row r="219" spans="2:2" x14ac:dyDescent="0.3">
      <c r="B219" s="215" t="s">
        <v>2158</v>
      </c>
    </row>
    <row r="220" spans="2:2" x14ac:dyDescent="0.3">
      <c r="B220" s="215" t="s">
        <v>2159</v>
      </c>
    </row>
    <row r="221" spans="2:2" x14ac:dyDescent="0.3">
      <c r="B221" s="215"/>
    </row>
    <row r="222" spans="2:2" x14ac:dyDescent="0.3">
      <c r="B222" s="215" t="s">
        <v>2160</v>
      </c>
    </row>
    <row r="223" spans="2:2" x14ac:dyDescent="0.3">
      <c r="B223" s="215" t="s">
        <v>2161</v>
      </c>
    </row>
    <row r="224" spans="2:2" x14ac:dyDescent="0.3">
      <c r="B224" s="215" t="s">
        <v>2162</v>
      </c>
    </row>
    <row r="225" spans="2:2" x14ac:dyDescent="0.3">
      <c r="B225" s="215" t="s">
        <v>2163</v>
      </c>
    </row>
    <row r="226" spans="2:2" x14ac:dyDescent="0.3">
      <c r="B226" s="215" t="s">
        <v>2164</v>
      </c>
    </row>
    <row r="227" spans="2:2" x14ac:dyDescent="0.3">
      <c r="B227" s="215" t="s">
        <v>2165</v>
      </c>
    </row>
    <row r="228" spans="2:2" x14ac:dyDescent="0.3">
      <c r="B228" s="215" t="s">
        <v>2166</v>
      </c>
    </row>
    <row r="229" spans="2:2" x14ac:dyDescent="0.3">
      <c r="B229" s="215" t="s">
        <v>2167</v>
      </c>
    </row>
    <row r="230" spans="2:2" x14ac:dyDescent="0.3">
      <c r="B230" s="215" t="s">
        <v>2168</v>
      </c>
    </row>
    <row r="231" spans="2:2" x14ac:dyDescent="0.3">
      <c r="B231" s="215"/>
    </row>
    <row r="232" spans="2:2" x14ac:dyDescent="0.3">
      <c r="B232" s="215" t="s">
        <v>2169</v>
      </c>
    </row>
    <row r="233" spans="2:2" x14ac:dyDescent="0.3">
      <c r="B233" s="215" t="s">
        <v>2170</v>
      </c>
    </row>
    <row r="234" spans="2:2" x14ac:dyDescent="0.3">
      <c r="B234" s="215" t="s">
        <v>2171</v>
      </c>
    </row>
    <row r="235" spans="2:2" x14ac:dyDescent="0.3">
      <c r="B235" s="215" t="s">
        <v>2172</v>
      </c>
    </row>
    <row r="236" spans="2:2" x14ac:dyDescent="0.3">
      <c r="B236" s="215"/>
    </row>
    <row r="237" spans="2:2" x14ac:dyDescent="0.3">
      <c r="B237" s="215" t="s">
        <v>2173</v>
      </c>
    </row>
    <row r="238" spans="2:2" x14ac:dyDescent="0.3">
      <c r="B238" s="215" t="s">
        <v>2174</v>
      </c>
    </row>
    <row r="239" spans="2:2" x14ac:dyDescent="0.3">
      <c r="B239" s="215" t="s">
        <v>2175</v>
      </c>
    </row>
    <row r="240" spans="2:2" x14ac:dyDescent="0.3">
      <c r="B240" s="215" t="s">
        <v>2176</v>
      </c>
    </row>
    <row r="241" spans="2:2" x14ac:dyDescent="0.3">
      <c r="B241" s="215" t="s">
        <v>2177</v>
      </c>
    </row>
    <row r="242" spans="2:2" x14ac:dyDescent="0.3">
      <c r="B242" s="215"/>
    </row>
    <row r="243" spans="2:2" x14ac:dyDescent="0.3">
      <c r="B243" s="215" t="s">
        <v>2178</v>
      </c>
    </row>
    <row r="244" spans="2:2" x14ac:dyDescent="0.3">
      <c r="B244" s="215" t="s">
        <v>2179</v>
      </c>
    </row>
    <row r="245" spans="2:2" x14ac:dyDescent="0.3">
      <c r="B245" s="215" t="s">
        <v>2180</v>
      </c>
    </row>
    <row r="246" spans="2:2" x14ac:dyDescent="0.3">
      <c r="B246" s="218" t="s">
        <v>2181</v>
      </c>
    </row>
    <row r="247" spans="2:2" x14ac:dyDescent="0.3">
      <c r="B247" s="215"/>
    </row>
    <row r="248" spans="2:2" x14ac:dyDescent="0.3">
      <c r="B248" s="215" t="s">
        <v>2182</v>
      </c>
    </row>
    <row r="249" spans="2:2" x14ac:dyDescent="0.3">
      <c r="B249" s="218" t="s">
        <v>2183</v>
      </c>
    </row>
    <row r="250" spans="2:2" x14ac:dyDescent="0.3">
      <c r="B250" s="218" t="s">
        <v>2184</v>
      </c>
    </row>
    <row r="251" spans="2:2" x14ac:dyDescent="0.3">
      <c r="B251" s="218" t="s">
        <v>2185</v>
      </c>
    </row>
    <row r="252" spans="2:2" x14ac:dyDescent="0.3">
      <c r="B252" s="215"/>
    </row>
    <row r="253" spans="2:2" x14ac:dyDescent="0.3">
      <c r="B253" s="215" t="s">
        <v>2186</v>
      </c>
    </row>
    <row r="254" spans="2:2" x14ac:dyDescent="0.3">
      <c r="B254" s="218" t="s">
        <v>2187</v>
      </c>
    </row>
    <row r="255" spans="2:2" x14ac:dyDescent="0.3">
      <c r="B255" s="215"/>
    </row>
    <row r="256" spans="2:2" x14ac:dyDescent="0.3">
      <c r="B256" s="215" t="s">
        <v>2188</v>
      </c>
    </row>
    <row r="257" spans="2:2" x14ac:dyDescent="0.3">
      <c r="B257" s="218" t="s">
        <v>2189</v>
      </c>
    </row>
    <row r="258" spans="2:2" x14ac:dyDescent="0.3">
      <c r="B258" s="218" t="s">
        <v>2190</v>
      </c>
    </row>
    <row r="259" spans="2:2" x14ac:dyDescent="0.3">
      <c r="B259" s="218" t="s">
        <v>2191</v>
      </c>
    </row>
    <row r="260" spans="2:2" x14ac:dyDescent="0.3">
      <c r="B260" s="220"/>
    </row>
    <row r="261" spans="2:2" x14ac:dyDescent="0.3">
      <c r="B261" s="215" t="s">
        <v>2192</v>
      </c>
    </row>
    <row r="262" spans="2:2" x14ac:dyDescent="0.3">
      <c r="B262" s="215" t="s">
        <v>2193</v>
      </c>
    </row>
    <row r="263" spans="2:2" x14ac:dyDescent="0.3">
      <c r="B263" s="215" t="s">
        <v>2194</v>
      </c>
    </row>
    <row r="264" spans="2:2" x14ac:dyDescent="0.3">
      <c r="B264" s="215" t="s">
        <v>2195</v>
      </c>
    </row>
    <row r="265" spans="2:2" x14ac:dyDescent="0.3">
      <c r="B265" s="215" t="s">
        <v>2196</v>
      </c>
    </row>
    <row r="266" spans="2:2" x14ac:dyDescent="0.3">
      <c r="B266" s="215"/>
    </row>
    <row r="267" spans="2:2" x14ac:dyDescent="0.3">
      <c r="B267" s="215" t="s">
        <v>2197</v>
      </c>
    </row>
    <row r="268" spans="2:2" x14ac:dyDescent="0.3">
      <c r="B268" s="215" t="s">
        <v>2198</v>
      </c>
    </row>
    <row r="269" spans="2:2" x14ac:dyDescent="0.3">
      <c r="B269" s="215" t="s">
        <v>2199</v>
      </c>
    </row>
    <row r="270" spans="2:2" x14ac:dyDescent="0.3">
      <c r="B270" s="215" t="s">
        <v>2200</v>
      </c>
    </row>
    <row r="271" spans="2:2" x14ac:dyDescent="0.3">
      <c r="B271" s="215" t="s">
        <v>2201</v>
      </c>
    </row>
    <row r="272" spans="2:2" x14ac:dyDescent="0.3">
      <c r="B272" s="215"/>
    </row>
    <row r="273" spans="2:2" x14ac:dyDescent="0.3">
      <c r="B273" s="215" t="s">
        <v>2202</v>
      </c>
    </row>
    <row r="274" spans="2:2" x14ac:dyDescent="0.3">
      <c r="B274" s="215" t="s">
        <v>2203</v>
      </c>
    </row>
    <row r="275" spans="2:2" x14ac:dyDescent="0.3">
      <c r="B275" s="215" t="s">
        <v>2204</v>
      </c>
    </row>
    <row r="276" spans="2:2" x14ac:dyDescent="0.3">
      <c r="B276" s="215" t="s">
        <v>2205</v>
      </c>
    </row>
    <row r="277" spans="2:2" x14ac:dyDescent="0.3">
      <c r="B277" s="215" t="s">
        <v>2206</v>
      </c>
    </row>
    <row r="278" spans="2:2" x14ac:dyDescent="0.3">
      <c r="B278" s="215" t="s">
        <v>2207</v>
      </c>
    </row>
    <row r="279" spans="2:2" x14ac:dyDescent="0.3">
      <c r="B279" s="215"/>
    </row>
    <row r="280" spans="2:2" x14ac:dyDescent="0.3">
      <c r="B280" s="215" t="s">
        <v>2208</v>
      </c>
    </row>
    <row r="281" spans="2:2" x14ac:dyDescent="0.3">
      <c r="B281" s="215" t="s">
        <v>2209</v>
      </c>
    </row>
    <row r="282" spans="2:2" x14ac:dyDescent="0.3">
      <c r="B282" s="218" t="s">
        <v>2210</v>
      </c>
    </row>
    <row r="283" spans="2:2" x14ac:dyDescent="0.3">
      <c r="B283" s="215" t="s">
        <v>2211</v>
      </c>
    </row>
    <row r="284" spans="2:2" x14ac:dyDescent="0.3">
      <c r="B284" s="215" t="s">
        <v>2212</v>
      </c>
    </row>
    <row r="285" spans="2:2" x14ac:dyDescent="0.3">
      <c r="B285" s="215" t="s">
        <v>2213</v>
      </c>
    </row>
    <row r="286" spans="2:2" x14ac:dyDescent="0.3">
      <c r="B286" s="215"/>
    </row>
    <row r="287" spans="2:2" x14ac:dyDescent="0.3">
      <c r="B287" s="215" t="s">
        <v>2214</v>
      </c>
    </row>
    <row r="288" spans="2:2" x14ac:dyDescent="0.3">
      <c r="B288" s="215" t="s">
        <v>2215</v>
      </c>
    </row>
    <row r="289" spans="2:2" x14ac:dyDescent="0.3">
      <c r="B289" s="215"/>
    </row>
    <row r="290" spans="2:2" x14ac:dyDescent="0.3">
      <c r="B290" s="215" t="s">
        <v>2216</v>
      </c>
    </row>
    <row r="291" spans="2:2" x14ac:dyDescent="0.3">
      <c r="B291" s="215" t="s">
        <v>2217</v>
      </c>
    </row>
    <row r="292" spans="2:2" x14ac:dyDescent="0.3">
      <c r="B292" s="215" t="s">
        <v>2218</v>
      </c>
    </row>
    <row r="293" spans="2:2" x14ac:dyDescent="0.3">
      <c r="B293" s="215"/>
    </row>
    <row r="294" spans="2:2" x14ac:dyDescent="0.3">
      <c r="B294" s="215" t="s">
        <v>2219</v>
      </c>
    </row>
    <row r="295" spans="2:2" x14ac:dyDescent="0.3">
      <c r="B295" s="215" t="s">
        <v>2220</v>
      </c>
    </row>
    <row r="296" spans="2:2" x14ac:dyDescent="0.3">
      <c r="B296" s="215" t="s">
        <v>2221</v>
      </c>
    </row>
    <row r="297" spans="2:2" x14ac:dyDescent="0.3">
      <c r="B297" s="215" t="s">
        <v>2222</v>
      </c>
    </row>
    <row r="298" spans="2:2" x14ac:dyDescent="0.3">
      <c r="B298" s="218" t="s">
        <v>2223</v>
      </c>
    </row>
    <row r="299" spans="2:2" x14ac:dyDescent="0.3">
      <c r="B299" s="217"/>
    </row>
    <row r="300" spans="2:2" x14ac:dyDescent="0.3">
      <c r="B300" s="215" t="s">
        <v>2224</v>
      </c>
    </row>
    <row r="301" spans="2:2" x14ac:dyDescent="0.3">
      <c r="B301" s="215"/>
    </row>
    <row r="302" spans="2:2" x14ac:dyDescent="0.3">
      <c r="B302" s="215" t="s">
        <v>2225</v>
      </c>
    </row>
    <row r="303" spans="2:2" x14ac:dyDescent="0.3">
      <c r="B303" s="215" t="s">
        <v>2226</v>
      </c>
    </row>
    <row r="304" spans="2:2" x14ac:dyDescent="0.3">
      <c r="B304" s="215" t="s">
        <v>2227</v>
      </c>
    </row>
    <row r="305" spans="2:2" x14ac:dyDescent="0.3">
      <c r="B305" s="215" t="s">
        <v>2228</v>
      </c>
    </row>
    <row r="306" spans="2:2" x14ac:dyDescent="0.3">
      <c r="B306" s="215"/>
    </row>
    <row r="307" spans="2:2" x14ac:dyDescent="0.3">
      <c r="B307" s="215" t="s">
        <v>2229</v>
      </c>
    </row>
    <row r="308" spans="2:2" x14ac:dyDescent="0.3">
      <c r="B308" s="215" t="s">
        <v>2230</v>
      </c>
    </row>
    <row r="309" spans="2:2" x14ac:dyDescent="0.3">
      <c r="B309" s="215"/>
    </row>
    <row r="310" spans="2:2" x14ac:dyDescent="0.3">
      <c r="B310" s="215" t="s">
        <v>2231</v>
      </c>
    </row>
    <row r="311" spans="2:2" x14ac:dyDescent="0.3">
      <c r="B311" s="215" t="s">
        <v>2232</v>
      </c>
    </row>
    <row r="312" spans="2:2" x14ac:dyDescent="0.3">
      <c r="B312" s="215" t="s">
        <v>2233</v>
      </c>
    </row>
    <row r="313" spans="2:2" x14ac:dyDescent="0.3">
      <c r="B313" s="215" t="s">
        <v>2234</v>
      </c>
    </row>
    <row r="314" spans="2:2" x14ac:dyDescent="0.3">
      <c r="B314" s="215" t="s">
        <v>2235</v>
      </c>
    </row>
    <row r="315" spans="2:2" x14ac:dyDescent="0.3">
      <c r="B315" s="215"/>
    </row>
    <row r="316" spans="2:2" x14ac:dyDescent="0.3">
      <c r="B316" s="215" t="s">
        <v>2236</v>
      </c>
    </row>
    <row r="317" spans="2:2" x14ac:dyDescent="0.3">
      <c r="B317" s="215" t="s">
        <v>2237</v>
      </c>
    </row>
    <row r="318" spans="2:2" x14ac:dyDescent="0.3">
      <c r="B318" s="215"/>
    </row>
    <row r="319" spans="2:2" x14ac:dyDescent="0.3">
      <c r="B319" s="215" t="s">
        <v>2238</v>
      </c>
    </row>
    <row r="320" spans="2:2" x14ac:dyDescent="0.3">
      <c r="B320" s="215" t="s">
        <v>2239</v>
      </c>
    </row>
    <row r="321" spans="2:5" x14ac:dyDescent="0.3">
      <c r="B321" s="215" t="s">
        <v>2240</v>
      </c>
    </row>
    <row r="322" spans="2:5" x14ac:dyDescent="0.3">
      <c r="B322" s="215"/>
    </row>
    <row r="323" spans="2:5" x14ac:dyDescent="0.3">
      <c r="B323" s="215" t="s">
        <v>2241</v>
      </c>
    </row>
    <row r="324" spans="2:5" x14ac:dyDescent="0.3">
      <c r="B324" s="215" t="s">
        <v>2242</v>
      </c>
    </row>
    <row r="325" spans="2:5" x14ac:dyDescent="0.3">
      <c r="B325" s="215" t="s">
        <v>2243</v>
      </c>
    </row>
    <row r="326" spans="2:5" x14ac:dyDescent="0.3">
      <c r="B326" s="215" t="s">
        <v>2244</v>
      </c>
    </row>
    <row r="327" spans="2:5" x14ac:dyDescent="0.3">
      <c r="B327" s="217" t="s">
        <v>2245</v>
      </c>
    </row>
    <row r="328" spans="2:5" x14ac:dyDescent="0.3">
      <c r="B328" s="218" t="s">
        <v>2261</v>
      </c>
    </row>
    <row r="329" spans="2:5" s="214" customFormat="1" x14ac:dyDescent="0.3">
      <c r="B329" s="219"/>
    </row>
    <row r="330" spans="2:5" x14ac:dyDescent="0.3">
      <c r="B330" s="215" t="s">
        <v>2246</v>
      </c>
      <c r="C330" s="214"/>
      <c r="D330" s="214"/>
      <c r="E330" s="214"/>
    </row>
    <row r="331" spans="2:5" x14ac:dyDescent="0.3">
      <c r="B331" s="217" t="s">
        <v>2247</v>
      </c>
      <c r="C331" s="214"/>
      <c r="D331" s="214"/>
      <c r="E331" s="214"/>
    </row>
    <row r="332" spans="2:5" x14ac:dyDescent="0.3">
      <c r="B332" s="218" t="s">
        <v>2260</v>
      </c>
      <c r="C332" s="214"/>
      <c r="D332" s="214"/>
      <c r="E332" s="214"/>
    </row>
    <row r="333" spans="2:5" x14ac:dyDescent="0.3">
      <c r="B333" s="218" t="s">
        <v>2259</v>
      </c>
      <c r="C333" s="214"/>
      <c r="D333" s="214"/>
      <c r="E333" s="214"/>
    </row>
    <row r="334" spans="2:5" x14ac:dyDescent="0.3">
      <c r="B334" s="219"/>
      <c r="C334" s="214"/>
      <c r="D334" s="214"/>
      <c r="E334" s="214"/>
    </row>
    <row r="335" spans="2:5" x14ac:dyDescent="0.3">
      <c r="B335" s="215" t="s">
        <v>2248</v>
      </c>
      <c r="C335" s="214"/>
      <c r="D335" s="214"/>
      <c r="E335" s="214"/>
    </row>
    <row r="336" spans="2:5" x14ac:dyDescent="0.3">
      <c r="B336" s="215" t="s">
        <v>2249</v>
      </c>
      <c r="C336" s="214"/>
      <c r="D336" s="214"/>
      <c r="E336" s="214"/>
    </row>
    <row r="337" spans="2:5" x14ac:dyDescent="0.3">
      <c r="B337" s="215" t="s">
        <v>2250</v>
      </c>
      <c r="C337" s="214"/>
      <c r="D337" s="214"/>
      <c r="E337" s="214"/>
    </row>
    <row r="338" spans="2:5" x14ac:dyDescent="0.3">
      <c r="B338" s="215"/>
      <c r="C338" s="214"/>
      <c r="D338" s="214"/>
      <c r="E338" s="214"/>
    </row>
    <row r="339" spans="2:5" x14ac:dyDescent="0.3">
      <c r="B339" s="215" t="s">
        <v>2251</v>
      </c>
    </row>
    <row r="340" spans="2:5" x14ac:dyDescent="0.3">
      <c r="B340" s="215" t="s">
        <v>2252</v>
      </c>
    </row>
    <row r="341" spans="2:5" x14ac:dyDescent="0.3">
      <c r="B341" s="215"/>
    </row>
    <row r="342" spans="2:5" x14ac:dyDescent="0.3">
      <c r="B342" s="215" t="s">
        <v>2253</v>
      </c>
    </row>
    <row r="343" spans="2:5" x14ac:dyDescent="0.3">
      <c r="B343" s="215" t="s">
        <v>2254</v>
      </c>
    </row>
    <row r="344" spans="2:5" x14ac:dyDescent="0.3">
      <c r="B344" s="215" t="s">
        <v>2255</v>
      </c>
    </row>
    <row r="345" spans="2:5" x14ac:dyDescent="0.3">
      <c r="B345" s="215"/>
    </row>
    <row r="346" spans="2:5" x14ac:dyDescent="0.3">
      <c r="B346" s="215" t="s">
        <v>2256</v>
      </c>
    </row>
    <row r="347" spans="2:5" x14ac:dyDescent="0.3">
      <c r="B347" s="215" t="s">
        <v>2257</v>
      </c>
    </row>
    <row r="348" spans="2:5" x14ac:dyDescent="0.3">
      <c r="B348" s="215" t="s">
        <v>2258</v>
      </c>
    </row>
    <row r="349" spans="2:5" ht="15" thickBot="1" x14ac:dyDescent="0.35">
      <c r="B349" s="21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2"/>
  <sheetViews>
    <sheetView topLeftCell="A189" workbookViewId="0">
      <selection activeCell="B206" sqref="B206"/>
    </sheetView>
  </sheetViews>
  <sheetFormatPr baseColWidth="10" defaultRowHeight="14.4" x14ac:dyDescent="0.3"/>
  <cols>
    <col min="1" max="1" width="22.109375" style="91" customWidth="1"/>
    <col min="2" max="2" width="102.6640625" style="92" customWidth="1"/>
  </cols>
  <sheetData>
    <row r="1" spans="1:2" ht="15" thickBot="1" x14ac:dyDescent="0.35"/>
    <row r="2" spans="1:2" ht="15.6" thickTop="1" thickBot="1" x14ac:dyDescent="0.35">
      <c r="A2" s="102" t="s">
        <v>1923</v>
      </c>
      <c r="B2" s="93" t="s">
        <v>586</v>
      </c>
    </row>
    <row r="3" spans="1:2" ht="15.6" thickTop="1" thickBot="1" x14ac:dyDescent="0.35">
      <c r="A3" s="94" t="s">
        <v>1265</v>
      </c>
      <c r="B3" s="95" t="s">
        <v>1266</v>
      </c>
    </row>
    <row r="4" spans="1:2" ht="15" thickBot="1" x14ac:dyDescent="0.35">
      <c r="A4" s="94" t="s">
        <v>1267</v>
      </c>
      <c r="B4" s="95" t="s">
        <v>1268</v>
      </c>
    </row>
    <row r="5" spans="1:2" ht="15" thickBot="1" x14ac:dyDescent="0.35">
      <c r="A5" s="96" t="s">
        <v>1269</v>
      </c>
      <c r="B5" s="97" t="s">
        <v>1270</v>
      </c>
    </row>
    <row r="6" spans="1:2" ht="15" thickBot="1" x14ac:dyDescent="0.35">
      <c r="A6" s="96" t="s">
        <v>1271</v>
      </c>
      <c r="B6" s="97" t="s">
        <v>1272</v>
      </c>
    </row>
    <row r="7" spans="1:2" ht="15" thickBot="1" x14ac:dyDescent="0.35">
      <c r="A7" s="90" t="s">
        <v>1273</v>
      </c>
      <c r="B7" s="82" t="s">
        <v>1274</v>
      </c>
    </row>
    <row r="8" spans="1:2" ht="15" thickBot="1" x14ac:dyDescent="0.35">
      <c r="A8" s="90" t="s">
        <v>1275</v>
      </c>
      <c r="B8" s="82" t="s">
        <v>1276</v>
      </c>
    </row>
    <row r="9" spans="1:2" ht="15" thickBot="1" x14ac:dyDescent="0.35">
      <c r="A9" s="90" t="s">
        <v>1277</v>
      </c>
      <c r="B9" s="82" t="s">
        <v>1278</v>
      </c>
    </row>
    <row r="10" spans="1:2" ht="15" thickBot="1" x14ac:dyDescent="0.35">
      <c r="A10" s="90"/>
      <c r="B10" s="82"/>
    </row>
    <row r="11" spans="1:2" ht="15" thickBot="1" x14ac:dyDescent="0.35">
      <c r="A11" s="96" t="s">
        <v>1279</v>
      </c>
      <c r="B11" s="97" t="s">
        <v>1280</v>
      </c>
    </row>
    <row r="12" spans="1:2" ht="15" thickBot="1" x14ac:dyDescent="0.35">
      <c r="A12" s="90" t="s">
        <v>1281</v>
      </c>
      <c r="B12" s="82" t="s">
        <v>1282</v>
      </c>
    </row>
    <row r="13" spans="1:2" ht="15" thickBot="1" x14ac:dyDescent="0.35">
      <c r="A13" s="90" t="s">
        <v>1283</v>
      </c>
      <c r="B13" s="82" t="s">
        <v>1284</v>
      </c>
    </row>
    <row r="14" spans="1:2" ht="15" thickBot="1" x14ac:dyDescent="0.35">
      <c r="A14" s="90"/>
      <c r="B14" s="82"/>
    </row>
    <row r="15" spans="1:2" ht="15" thickBot="1" x14ac:dyDescent="0.35">
      <c r="A15" s="96" t="s">
        <v>1285</v>
      </c>
      <c r="B15" s="97" t="s">
        <v>1286</v>
      </c>
    </row>
    <row r="16" spans="1:2" ht="15" thickBot="1" x14ac:dyDescent="0.35">
      <c r="A16" s="96" t="s">
        <v>1287</v>
      </c>
      <c r="B16" s="97" t="s">
        <v>1288</v>
      </c>
    </row>
    <row r="17" spans="1:2" ht="15" thickBot="1" x14ac:dyDescent="0.35">
      <c r="A17" s="90" t="s">
        <v>1289</v>
      </c>
      <c r="B17" s="82" t="s">
        <v>1290</v>
      </c>
    </row>
    <row r="18" spans="1:2" ht="15" thickBot="1" x14ac:dyDescent="0.35">
      <c r="A18" s="90" t="s">
        <v>1291</v>
      </c>
      <c r="B18" s="82" t="s">
        <v>1292</v>
      </c>
    </row>
    <row r="19" spans="1:2" ht="15" thickBot="1" x14ac:dyDescent="0.35">
      <c r="A19" s="90"/>
      <c r="B19" s="82"/>
    </row>
    <row r="20" spans="1:2" ht="15" thickBot="1" x14ac:dyDescent="0.35">
      <c r="A20" s="96" t="s">
        <v>1293</v>
      </c>
      <c r="B20" s="97" t="s">
        <v>1294</v>
      </c>
    </row>
    <row r="21" spans="1:2" ht="15" thickBot="1" x14ac:dyDescent="0.35">
      <c r="A21" s="90" t="s">
        <v>1295</v>
      </c>
      <c r="B21" s="82" t="s">
        <v>1290</v>
      </c>
    </row>
    <row r="22" spans="1:2" ht="15" thickBot="1" x14ac:dyDescent="0.35">
      <c r="A22" s="90" t="s">
        <v>1296</v>
      </c>
      <c r="B22" s="82" t="s">
        <v>1292</v>
      </c>
    </row>
    <row r="23" spans="1:2" ht="15" thickBot="1" x14ac:dyDescent="0.35">
      <c r="A23" s="90"/>
      <c r="B23" s="82"/>
    </row>
    <row r="24" spans="1:2" ht="15" thickBot="1" x14ac:dyDescent="0.35">
      <c r="A24" s="96" t="s">
        <v>1297</v>
      </c>
      <c r="B24" s="97" t="s">
        <v>1298</v>
      </c>
    </row>
    <row r="25" spans="1:2" ht="15" thickBot="1" x14ac:dyDescent="0.35">
      <c r="A25" s="90" t="s">
        <v>1299</v>
      </c>
      <c r="B25" s="82" t="s">
        <v>1300</v>
      </c>
    </row>
    <row r="26" spans="1:2" ht="15" thickBot="1" x14ac:dyDescent="0.35">
      <c r="A26" s="90"/>
      <c r="B26" s="82"/>
    </row>
    <row r="27" spans="1:2" ht="15" thickBot="1" x14ac:dyDescent="0.35">
      <c r="A27" s="96" t="s">
        <v>1301</v>
      </c>
      <c r="B27" s="97" t="s">
        <v>1302</v>
      </c>
    </row>
    <row r="28" spans="1:2" ht="15" thickBot="1" x14ac:dyDescent="0.35">
      <c r="A28" s="90" t="s">
        <v>1303</v>
      </c>
      <c r="B28" s="82" t="s">
        <v>1304</v>
      </c>
    </row>
    <row r="29" spans="1:2" ht="15" thickBot="1" x14ac:dyDescent="0.35">
      <c r="A29" s="90"/>
      <c r="B29" s="82"/>
    </row>
    <row r="30" spans="1:2" ht="15" thickBot="1" x14ac:dyDescent="0.35">
      <c r="A30" s="94" t="s">
        <v>1305</v>
      </c>
      <c r="B30" s="95" t="s">
        <v>1306</v>
      </c>
    </row>
    <row r="31" spans="1:2" ht="15" thickBot="1" x14ac:dyDescent="0.35">
      <c r="A31" s="96" t="s">
        <v>1307</v>
      </c>
      <c r="B31" s="97" t="s">
        <v>1308</v>
      </c>
    </row>
    <row r="32" spans="1:2" ht="15" thickBot="1" x14ac:dyDescent="0.35">
      <c r="A32" s="81"/>
      <c r="B32" s="97"/>
    </row>
    <row r="33" spans="1:2" ht="15" thickBot="1" x14ac:dyDescent="0.35">
      <c r="A33" s="89" t="s">
        <v>1264</v>
      </c>
      <c r="B33" s="98" t="s">
        <v>1309</v>
      </c>
    </row>
    <row r="34" spans="1:2" ht="15" thickBot="1" x14ac:dyDescent="0.35">
      <c r="A34" s="90" t="s">
        <v>1310</v>
      </c>
      <c r="B34" s="82" t="s">
        <v>1311</v>
      </c>
    </row>
    <row r="35" spans="1:2" ht="15" thickBot="1" x14ac:dyDescent="0.35">
      <c r="A35" s="90" t="s">
        <v>1312</v>
      </c>
      <c r="B35" s="82" t="s">
        <v>1313</v>
      </c>
    </row>
    <row r="36" spans="1:2" ht="15" thickBot="1" x14ac:dyDescent="0.35">
      <c r="A36" s="90" t="s">
        <v>1314</v>
      </c>
      <c r="B36" s="82" t="s">
        <v>1315</v>
      </c>
    </row>
    <row r="37" spans="1:2" ht="15" thickBot="1" x14ac:dyDescent="0.35">
      <c r="A37" s="90" t="s">
        <v>1316</v>
      </c>
      <c r="B37" s="82" t="s">
        <v>1317</v>
      </c>
    </row>
    <row r="38" spans="1:2" ht="15" thickBot="1" x14ac:dyDescent="0.35">
      <c r="A38" s="90" t="s">
        <v>1318</v>
      </c>
      <c r="B38" s="82" t="s">
        <v>1319</v>
      </c>
    </row>
    <row r="39" spans="1:2" ht="15" thickBot="1" x14ac:dyDescent="0.35">
      <c r="A39" s="90" t="s">
        <v>1320</v>
      </c>
      <c r="B39" s="82" t="s">
        <v>1321</v>
      </c>
    </row>
    <row r="40" spans="1:2" ht="15" thickBot="1" x14ac:dyDescent="0.35">
      <c r="A40" s="90"/>
      <c r="B40" s="82"/>
    </row>
    <row r="41" spans="1:2" ht="15" thickBot="1" x14ac:dyDescent="0.35">
      <c r="A41" s="96" t="s">
        <v>1322</v>
      </c>
      <c r="B41" s="97" t="s">
        <v>1323</v>
      </c>
    </row>
    <row r="42" spans="1:2" ht="15" thickBot="1" x14ac:dyDescent="0.35">
      <c r="A42" s="96" t="s">
        <v>1324</v>
      </c>
      <c r="B42" s="97" t="s">
        <v>1325</v>
      </c>
    </row>
    <row r="43" spans="1:2" ht="15" thickBot="1" x14ac:dyDescent="0.35">
      <c r="A43" s="96" t="s">
        <v>1326</v>
      </c>
      <c r="B43" s="97" t="s">
        <v>1327</v>
      </c>
    </row>
    <row r="44" spans="1:2" ht="15" thickBot="1" x14ac:dyDescent="0.35">
      <c r="A44" s="90" t="s">
        <v>1328</v>
      </c>
      <c r="B44" s="82" t="s">
        <v>1329</v>
      </c>
    </row>
    <row r="45" spans="1:2" ht="15" thickBot="1" x14ac:dyDescent="0.35">
      <c r="A45" s="90" t="s">
        <v>1330</v>
      </c>
      <c r="B45" s="82" t="s">
        <v>1331</v>
      </c>
    </row>
    <row r="46" spans="1:2" ht="15" thickBot="1" x14ac:dyDescent="0.35">
      <c r="A46" s="90"/>
      <c r="B46" s="82"/>
    </row>
    <row r="47" spans="1:2" ht="15" thickBot="1" x14ac:dyDescent="0.35">
      <c r="A47" s="96" t="s">
        <v>1332</v>
      </c>
      <c r="B47" s="97" t="s">
        <v>1333</v>
      </c>
    </row>
    <row r="48" spans="1:2" ht="15" thickBot="1" x14ac:dyDescent="0.35">
      <c r="A48" s="90" t="s">
        <v>1334</v>
      </c>
      <c r="B48" s="82" t="s">
        <v>1335</v>
      </c>
    </row>
    <row r="49" spans="1:2" ht="15" thickBot="1" x14ac:dyDescent="0.35">
      <c r="A49" s="90" t="s">
        <v>1336</v>
      </c>
      <c r="B49" s="82" t="s">
        <v>1337</v>
      </c>
    </row>
    <row r="50" spans="1:2" ht="15" thickBot="1" x14ac:dyDescent="0.35">
      <c r="A50" s="90"/>
      <c r="B50" s="82"/>
    </row>
    <row r="51" spans="1:2" ht="15" thickBot="1" x14ac:dyDescent="0.35">
      <c r="A51" s="96" t="s">
        <v>1338</v>
      </c>
      <c r="B51" s="97" t="s">
        <v>1339</v>
      </c>
    </row>
    <row r="52" spans="1:2" ht="15" thickBot="1" x14ac:dyDescent="0.35">
      <c r="A52" s="96" t="s">
        <v>1340</v>
      </c>
      <c r="B52" s="97" t="s">
        <v>1341</v>
      </c>
    </row>
    <row r="53" spans="1:2" ht="15" thickBot="1" x14ac:dyDescent="0.35">
      <c r="A53" s="90" t="s">
        <v>1342</v>
      </c>
      <c r="B53" s="82" t="s">
        <v>1343</v>
      </c>
    </row>
    <row r="54" spans="1:2" ht="15" thickBot="1" x14ac:dyDescent="0.35">
      <c r="A54" s="90" t="s">
        <v>1344</v>
      </c>
      <c r="B54" s="82" t="s">
        <v>1345</v>
      </c>
    </row>
    <row r="55" spans="1:2" ht="15" thickBot="1" x14ac:dyDescent="0.35">
      <c r="A55" s="90" t="s">
        <v>1346</v>
      </c>
      <c r="B55" s="82" t="s">
        <v>1347</v>
      </c>
    </row>
    <row r="56" spans="1:2" ht="15" thickBot="1" x14ac:dyDescent="0.35">
      <c r="A56" s="90" t="s">
        <v>1348</v>
      </c>
      <c r="B56" s="82" t="s">
        <v>1349</v>
      </c>
    </row>
    <row r="57" spans="1:2" ht="15" thickBot="1" x14ac:dyDescent="0.35">
      <c r="A57" s="90" t="s">
        <v>1350</v>
      </c>
      <c r="B57" s="82" t="s">
        <v>1351</v>
      </c>
    </row>
    <row r="58" spans="1:2" ht="15" thickBot="1" x14ac:dyDescent="0.35">
      <c r="A58" s="89" t="s">
        <v>1352</v>
      </c>
      <c r="B58" s="98" t="s">
        <v>1353</v>
      </c>
    </row>
    <row r="59" spans="1:2" ht="15" thickBot="1" x14ac:dyDescent="0.35">
      <c r="A59" s="90" t="s">
        <v>1354</v>
      </c>
      <c r="B59" s="82" t="s">
        <v>1355</v>
      </c>
    </row>
    <row r="60" spans="1:2" ht="15" thickBot="1" x14ac:dyDescent="0.35">
      <c r="A60" s="89" t="s">
        <v>1356</v>
      </c>
      <c r="B60" s="98" t="s">
        <v>1357</v>
      </c>
    </row>
    <row r="61" spans="1:2" ht="15" thickBot="1" x14ac:dyDescent="0.35">
      <c r="A61" s="90" t="s">
        <v>1358</v>
      </c>
      <c r="B61" s="82" t="s">
        <v>1359</v>
      </c>
    </row>
    <row r="62" spans="1:2" ht="15" thickBot="1" x14ac:dyDescent="0.35">
      <c r="A62" s="90"/>
      <c r="B62" s="82"/>
    </row>
    <row r="63" spans="1:2" ht="15" thickBot="1" x14ac:dyDescent="0.35">
      <c r="A63" s="96" t="s">
        <v>1360</v>
      </c>
      <c r="B63" s="97" t="s">
        <v>1361</v>
      </c>
    </row>
    <row r="64" spans="1:2" ht="15" thickBot="1" x14ac:dyDescent="0.35">
      <c r="A64" s="90" t="s">
        <v>1362</v>
      </c>
      <c r="B64" s="82" t="s">
        <v>1363</v>
      </c>
    </row>
    <row r="65" spans="1:2" ht="15" thickBot="1" x14ac:dyDescent="0.35">
      <c r="A65" s="90" t="s">
        <v>1364</v>
      </c>
      <c r="B65" s="82" t="s">
        <v>1365</v>
      </c>
    </row>
    <row r="66" spans="1:2" ht="15" thickBot="1" x14ac:dyDescent="0.35">
      <c r="A66" s="90"/>
      <c r="B66" s="82"/>
    </row>
    <row r="67" spans="1:2" ht="15" thickBot="1" x14ac:dyDescent="0.35">
      <c r="A67" s="96" t="s">
        <v>1366</v>
      </c>
      <c r="B67" s="97" t="s">
        <v>1367</v>
      </c>
    </row>
    <row r="68" spans="1:2" ht="15" thickBot="1" x14ac:dyDescent="0.35">
      <c r="A68" s="89" t="s">
        <v>1368</v>
      </c>
      <c r="B68" s="98" t="s">
        <v>1369</v>
      </c>
    </row>
    <row r="69" spans="1:2" ht="15" thickBot="1" x14ac:dyDescent="0.35">
      <c r="A69" s="89" t="s">
        <v>1370</v>
      </c>
      <c r="B69" s="98" t="s">
        <v>1371</v>
      </c>
    </row>
    <row r="70" spans="1:2" ht="15" thickBot="1" x14ac:dyDescent="0.35">
      <c r="A70" s="90" t="s">
        <v>1372</v>
      </c>
      <c r="B70" s="82" t="s">
        <v>1373</v>
      </c>
    </row>
    <row r="71" spans="1:2" ht="15" thickBot="1" x14ac:dyDescent="0.35">
      <c r="A71" s="90"/>
      <c r="B71" s="82"/>
    </row>
    <row r="72" spans="1:2" ht="15" thickBot="1" x14ac:dyDescent="0.35">
      <c r="A72" s="96" t="s">
        <v>1374</v>
      </c>
      <c r="B72" s="97" t="s">
        <v>1375</v>
      </c>
    </row>
    <row r="73" spans="1:2" ht="15" thickBot="1" x14ac:dyDescent="0.35">
      <c r="A73" s="90" t="s">
        <v>1376</v>
      </c>
      <c r="B73" s="82" t="s">
        <v>1377</v>
      </c>
    </row>
    <row r="74" spans="1:2" ht="15" thickBot="1" x14ac:dyDescent="0.35">
      <c r="A74" s="89" t="s">
        <v>1378</v>
      </c>
      <c r="B74" s="98" t="s">
        <v>1379</v>
      </c>
    </row>
    <row r="75" spans="1:2" ht="15" thickBot="1" x14ac:dyDescent="0.35">
      <c r="A75" s="90"/>
      <c r="B75" s="82"/>
    </row>
    <row r="76" spans="1:2" ht="15" thickBot="1" x14ac:dyDescent="0.35">
      <c r="A76" s="87" t="s">
        <v>1380</v>
      </c>
      <c r="B76" s="88" t="s">
        <v>1381</v>
      </c>
    </row>
    <row r="77" spans="1:2" ht="15" thickBot="1" x14ac:dyDescent="0.35">
      <c r="A77" s="86" t="s">
        <v>1906</v>
      </c>
      <c r="B77" s="85" t="s">
        <v>1382</v>
      </c>
    </row>
    <row r="78" spans="1:2" ht="15" thickBot="1" x14ac:dyDescent="0.35">
      <c r="A78" s="86" t="s">
        <v>1907</v>
      </c>
      <c r="B78" s="85" t="s">
        <v>1383</v>
      </c>
    </row>
    <row r="79" spans="1:2" ht="15" thickBot="1" x14ac:dyDescent="0.35">
      <c r="A79" s="87"/>
      <c r="B79" s="82"/>
    </row>
    <row r="80" spans="1:2" ht="15" thickBot="1" x14ac:dyDescent="0.35">
      <c r="A80" s="84" t="s">
        <v>1384</v>
      </c>
      <c r="B80" s="85" t="s">
        <v>1385</v>
      </c>
    </row>
    <row r="81" spans="1:2" ht="15" thickBot="1" x14ac:dyDescent="0.35">
      <c r="A81" s="87"/>
      <c r="B81" s="88"/>
    </row>
    <row r="82" spans="1:2" ht="15" thickBot="1" x14ac:dyDescent="0.35">
      <c r="A82" s="90" t="s">
        <v>1386</v>
      </c>
      <c r="B82" s="82" t="s">
        <v>1387</v>
      </c>
    </row>
    <row r="83" spans="1:2" ht="15" thickBot="1" x14ac:dyDescent="0.35">
      <c r="A83" s="90" t="s">
        <v>1388</v>
      </c>
      <c r="B83" s="82" t="s">
        <v>1389</v>
      </c>
    </row>
    <row r="84" spans="1:2" ht="15" thickBot="1" x14ac:dyDescent="0.35">
      <c r="A84" s="90"/>
      <c r="B84" s="82"/>
    </row>
    <row r="85" spans="1:2" ht="15" thickBot="1" x14ac:dyDescent="0.35">
      <c r="A85" s="96" t="s">
        <v>1390</v>
      </c>
      <c r="B85" s="97" t="s">
        <v>1391</v>
      </c>
    </row>
    <row r="86" spans="1:2" ht="15" thickBot="1" x14ac:dyDescent="0.35">
      <c r="A86" s="96" t="s">
        <v>1392</v>
      </c>
      <c r="B86" s="97" t="s">
        <v>1393</v>
      </c>
    </row>
    <row r="87" spans="1:2" ht="15" thickBot="1" x14ac:dyDescent="0.35">
      <c r="A87" s="90" t="s">
        <v>1394</v>
      </c>
      <c r="B87" s="82" t="s">
        <v>1395</v>
      </c>
    </row>
    <row r="88" spans="1:2" ht="15" thickBot="1" x14ac:dyDescent="0.35">
      <c r="A88" s="90" t="s">
        <v>1396</v>
      </c>
      <c r="B88" s="82" t="s">
        <v>1397</v>
      </c>
    </row>
    <row r="89" spans="1:2" ht="15" thickBot="1" x14ac:dyDescent="0.35">
      <c r="A89" s="90" t="s">
        <v>1398</v>
      </c>
      <c r="B89" s="82" t="s">
        <v>1399</v>
      </c>
    </row>
    <row r="90" spans="1:2" ht="15" thickBot="1" x14ac:dyDescent="0.35">
      <c r="A90" s="90"/>
      <c r="B90" s="82"/>
    </row>
    <row r="91" spans="1:2" ht="15" thickBot="1" x14ac:dyDescent="0.35">
      <c r="A91" s="96" t="s">
        <v>1400</v>
      </c>
      <c r="B91" s="97" t="s">
        <v>1401</v>
      </c>
    </row>
    <row r="92" spans="1:2" ht="15" thickBot="1" x14ac:dyDescent="0.35">
      <c r="A92" s="90" t="s">
        <v>1402</v>
      </c>
      <c r="B92" s="82" t="s">
        <v>1403</v>
      </c>
    </row>
    <row r="93" spans="1:2" ht="15" thickBot="1" x14ac:dyDescent="0.35">
      <c r="A93" s="90" t="s">
        <v>1404</v>
      </c>
      <c r="B93" s="82" t="s">
        <v>1405</v>
      </c>
    </row>
    <row r="94" spans="1:2" ht="15" thickBot="1" x14ac:dyDescent="0.35">
      <c r="A94" s="90"/>
      <c r="B94" s="82"/>
    </row>
    <row r="95" spans="1:2" ht="15" thickBot="1" x14ac:dyDescent="0.35">
      <c r="A95" s="96" t="s">
        <v>1406</v>
      </c>
      <c r="B95" s="97" t="s">
        <v>1407</v>
      </c>
    </row>
    <row r="96" spans="1:2" ht="15" thickBot="1" x14ac:dyDescent="0.35">
      <c r="A96" s="90" t="s">
        <v>1408</v>
      </c>
      <c r="B96" s="82" t="s">
        <v>1409</v>
      </c>
    </row>
    <row r="97" spans="1:2" ht="15" thickBot="1" x14ac:dyDescent="0.35">
      <c r="A97" s="90" t="s">
        <v>1410</v>
      </c>
      <c r="B97" s="82" t="s">
        <v>1411</v>
      </c>
    </row>
    <row r="98" spans="1:2" ht="15" thickBot="1" x14ac:dyDescent="0.35">
      <c r="A98" s="90" t="s">
        <v>1412</v>
      </c>
      <c r="B98" s="82" t="s">
        <v>1413</v>
      </c>
    </row>
    <row r="99" spans="1:2" ht="15" thickBot="1" x14ac:dyDescent="0.35">
      <c r="A99" s="90" t="s">
        <v>1414</v>
      </c>
      <c r="B99" s="82" t="s">
        <v>1415</v>
      </c>
    </row>
    <row r="100" spans="1:2" ht="15" thickBot="1" x14ac:dyDescent="0.35">
      <c r="A100" s="90" t="s">
        <v>1416</v>
      </c>
      <c r="B100" s="82" t="s">
        <v>1417</v>
      </c>
    </row>
    <row r="101" spans="1:2" ht="15" thickBot="1" x14ac:dyDescent="0.35">
      <c r="A101" s="90"/>
      <c r="B101" s="82"/>
    </row>
    <row r="102" spans="1:2" ht="15" thickBot="1" x14ac:dyDescent="0.35">
      <c r="A102" s="96" t="s">
        <v>1418</v>
      </c>
      <c r="B102" s="97" t="s">
        <v>1419</v>
      </c>
    </row>
    <row r="103" spans="1:2" ht="15" thickBot="1" x14ac:dyDescent="0.35">
      <c r="A103" s="96" t="s">
        <v>1420</v>
      </c>
      <c r="B103" s="97" t="s">
        <v>1421</v>
      </c>
    </row>
    <row r="104" spans="1:2" ht="15" thickBot="1" x14ac:dyDescent="0.35">
      <c r="A104" s="84" t="s">
        <v>1422</v>
      </c>
      <c r="B104" s="85" t="s">
        <v>1423</v>
      </c>
    </row>
    <row r="105" spans="1:2" ht="15" thickBot="1" x14ac:dyDescent="0.35">
      <c r="A105" s="87"/>
      <c r="B105" s="88"/>
    </row>
    <row r="106" spans="1:2" ht="15" thickBot="1" x14ac:dyDescent="0.35">
      <c r="A106" s="96" t="s">
        <v>1424</v>
      </c>
      <c r="B106" s="97" t="s">
        <v>1425</v>
      </c>
    </row>
    <row r="107" spans="1:2" ht="15" thickBot="1" x14ac:dyDescent="0.35">
      <c r="A107" s="84" t="s">
        <v>1905</v>
      </c>
      <c r="B107" s="85" t="s">
        <v>1426</v>
      </c>
    </row>
    <row r="108" spans="1:2" ht="15" thickBot="1" x14ac:dyDescent="0.35">
      <c r="A108" s="84" t="s">
        <v>1904</v>
      </c>
      <c r="B108" s="85" t="s">
        <v>1427</v>
      </c>
    </row>
    <row r="109" spans="1:2" ht="15" thickBot="1" x14ac:dyDescent="0.35">
      <c r="A109" s="87"/>
      <c r="B109" s="82"/>
    </row>
    <row r="110" spans="1:2" ht="15" thickBot="1" x14ac:dyDescent="0.35">
      <c r="A110" s="96" t="s">
        <v>1428</v>
      </c>
      <c r="B110" s="97" t="s">
        <v>1429</v>
      </c>
    </row>
    <row r="111" spans="1:2" ht="15" thickBot="1" x14ac:dyDescent="0.35">
      <c r="A111" s="96" t="s">
        <v>1430</v>
      </c>
      <c r="B111" s="97" t="s">
        <v>1431</v>
      </c>
    </row>
    <row r="112" spans="1:2" ht="15" thickBot="1" x14ac:dyDescent="0.35">
      <c r="A112" s="96" t="s">
        <v>1432</v>
      </c>
      <c r="B112" s="97" t="s">
        <v>1433</v>
      </c>
    </row>
    <row r="113" spans="1:2" ht="15" thickBot="1" x14ac:dyDescent="0.35">
      <c r="A113" s="96" t="s">
        <v>1434</v>
      </c>
      <c r="B113" s="97" t="s">
        <v>1435</v>
      </c>
    </row>
    <row r="114" spans="1:2" ht="15" thickBot="1" x14ac:dyDescent="0.35">
      <c r="A114" s="90" t="s">
        <v>1436</v>
      </c>
      <c r="B114" s="82" t="s">
        <v>1437</v>
      </c>
    </row>
    <row r="115" spans="1:2" ht="15" thickBot="1" x14ac:dyDescent="0.35">
      <c r="A115" s="90" t="s">
        <v>1438</v>
      </c>
      <c r="B115" s="82" t="s">
        <v>1439</v>
      </c>
    </row>
    <row r="116" spans="1:2" ht="15" thickBot="1" x14ac:dyDescent="0.35">
      <c r="A116" s="90" t="s">
        <v>1440</v>
      </c>
      <c r="B116" s="82" t="s">
        <v>1441</v>
      </c>
    </row>
    <row r="117" spans="1:2" ht="15" thickBot="1" x14ac:dyDescent="0.35">
      <c r="A117" s="90" t="s">
        <v>1442</v>
      </c>
      <c r="B117" s="82" t="s">
        <v>1443</v>
      </c>
    </row>
    <row r="118" spans="1:2" ht="15" thickBot="1" x14ac:dyDescent="0.35">
      <c r="A118" s="90" t="s">
        <v>1444</v>
      </c>
      <c r="B118" s="82" t="s">
        <v>1445</v>
      </c>
    </row>
    <row r="119" spans="1:2" ht="15" thickBot="1" x14ac:dyDescent="0.35">
      <c r="A119" s="90" t="s">
        <v>1446</v>
      </c>
      <c r="B119" s="82" t="s">
        <v>1447</v>
      </c>
    </row>
    <row r="120" spans="1:2" ht="15" thickBot="1" x14ac:dyDescent="0.35">
      <c r="A120" s="90" t="s">
        <v>1448</v>
      </c>
      <c r="B120" s="82" t="s">
        <v>1449</v>
      </c>
    </row>
    <row r="121" spans="1:2" ht="15" thickBot="1" x14ac:dyDescent="0.35">
      <c r="A121" s="90" t="s">
        <v>1450</v>
      </c>
      <c r="B121" s="82" t="s">
        <v>1451</v>
      </c>
    </row>
    <row r="122" spans="1:2" ht="15" thickBot="1" x14ac:dyDescent="0.35">
      <c r="A122" s="90" t="s">
        <v>1452</v>
      </c>
      <c r="B122" s="82" t="s">
        <v>1453</v>
      </c>
    </row>
    <row r="123" spans="1:2" ht="15" thickBot="1" x14ac:dyDescent="0.35">
      <c r="A123" s="90" t="s">
        <v>1454</v>
      </c>
      <c r="B123" s="82" t="s">
        <v>1455</v>
      </c>
    </row>
    <row r="124" spans="1:2" ht="15" thickBot="1" x14ac:dyDescent="0.35">
      <c r="A124" s="90" t="s">
        <v>1456</v>
      </c>
      <c r="B124" s="82" t="s">
        <v>1457</v>
      </c>
    </row>
    <row r="125" spans="1:2" ht="15" thickBot="1" x14ac:dyDescent="0.35">
      <c r="A125" s="90" t="s">
        <v>1458</v>
      </c>
      <c r="B125" s="82" t="s">
        <v>1459</v>
      </c>
    </row>
    <row r="126" spans="1:2" ht="15" thickBot="1" x14ac:dyDescent="0.35">
      <c r="A126" s="90" t="s">
        <v>1460</v>
      </c>
      <c r="B126" s="82" t="s">
        <v>1461</v>
      </c>
    </row>
    <row r="127" spans="1:2" ht="15" thickBot="1" x14ac:dyDescent="0.35">
      <c r="A127" s="90"/>
      <c r="B127" s="82"/>
    </row>
    <row r="128" spans="1:2" ht="15" thickBot="1" x14ac:dyDescent="0.35">
      <c r="A128" s="96" t="s">
        <v>1462</v>
      </c>
      <c r="B128" s="97" t="s">
        <v>1463</v>
      </c>
    </row>
    <row r="129" spans="1:2" ht="15" thickBot="1" x14ac:dyDescent="0.35">
      <c r="A129" s="90" t="s">
        <v>1464</v>
      </c>
      <c r="B129" s="82" t="s">
        <v>1437</v>
      </c>
    </row>
    <row r="130" spans="1:2" ht="15" thickBot="1" x14ac:dyDescent="0.35">
      <c r="A130" s="90" t="s">
        <v>1465</v>
      </c>
      <c r="B130" s="82" t="s">
        <v>1439</v>
      </c>
    </row>
    <row r="131" spans="1:2" ht="15" thickBot="1" x14ac:dyDescent="0.35">
      <c r="A131" s="90" t="s">
        <v>1466</v>
      </c>
      <c r="B131" s="82" t="s">
        <v>1441</v>
      </c>
    </row>
    <row r="132" spans="1:2" ht="15" thickBot="1" x14ac:dyDescent="0.35">
      <c r="A132" s="90" t="s">
        <v>1467</v>
      </c>
      <c r="B132" s="82" t="s">
        <v>1443</v>
      </c>
    </row>
    <row r="133" spans="1:2" ht="15" thickBot="1" x14ac:dyDescent="0.35">
      <c r="A133" s="90" t="s">
        <v>1468</v>
      </c>
      <c r="B133" s="82" t="s">
        <v>1445</v>
      </c>
    </row>
    <row r="134" spans="1:2" ht="15" thickBot="1" x14ac:dyDescent="0.35">
      <c r="A134" s="90" t="s">
        <v>1469</v>
      </c>
      <c r="B134" s="82" t="s">
        <v>1447</v>
      </c>
    </row>
    <row r="135" spans="1:2" ht="15" thickBot="1" x14ac:dyDescent="0.35">
      <c r="A135" s="90" t="s">
        <v>1470</v>
      </c>
      <c r="B135" s="82" t="s">
        <v>1449</v>
      </c>
    </row>
    <row r="136" spans="1:2" ht="15" thickBot="1" x14ac:dyDescent="0.35">
      <c r="A136" s="90" t="s">
        <v>1471</v>
      </c>
      <c r="B136" s="82" t="s">
        <v>1451</v>
      </c>
    </row>
    <row r="137" spans="1:2" ht="15" thickBot="1" x14ac:dyDescent="0.35">
      <c r="A137" s="90" t="s">
        <v>1472</v>
      </c>
      <c r="B137" s="82" t="s">
        <v>1453</v>
      </c>
    </row>
    <row r="138" spans="1:2" ht="15" thickBot="1" x14ac:dyDescent="0.35">
      <c r="A138" s="90" t="s">
        <v>1473</v>
      </c>
      <c r="B138" s="82" t="s">
        <v>1455</v>
      </c>
    </row>
    <row r="139" spans="1:2" ht="15" thickBot="1" x14ac:dyDescent="0.35">
      <c r="A139" s="90" t="s">
        <v>1474</v>
      </c>
      <c r="B139" s="82" t="s">
        <v>1475</v>
      </c>
    </row>
    <row r="140" spans="1:2" ht="15" thickBot="1" x14ac:dyDescent="0.35">
      <c r="A140" s="90" t="s">
        <v>1476</v>
      </c>
      <c r="B140" s="82" t="s">
        <v>1477</v>
      </c>
    </row>
    <row r="141" spans="1:2" ht="15" thickBot="1" x14ac:dyDescent="0.35">
      <c r="A141" s="90" t="s">
        <v>1478</v>
      </c>
      <c r="B141" s="82" t="s">
        <v>1479</v>
      </c>
    </row>
    <row r="142" spans="1:2" ht="15" thickBot="1" x14ac:dyDescent="0.35">
      <c r="A142" s="90"/>
      <c r="B142" s="82"/>
    </row>
    <row r="143" spans="1:2" ht="15" thickBot="1" x14ac:dyDescent="0.35">
      <c r="A143" s="96" t="s">
        <v>1480</v>
      </c>
      <c r="B143" s="97" t="s">
        <v>1481</v>
      </c>
    </row>
    <row r="144" spans="1:2" ht="15" thickBot="1" x14ac:dyDescent="0.35">
      <c r="A144" s="90" t="s">
        <v>1482</v>
      </c>
      <c r="B144" s="82" t="s">
        <v>1483</v>
      </c>
    </row>
    <row r="145" spans="1:2" ht="15" thickBot="1" x14ac:dyDescent="0.35">
      <c r="A145" s="90" t="s">
        <v>1484</v>
      </c>
      <c r="B145" s="82" t="s">
        <v>1485</v>
      </c>
    </row>
    <row r="146" spans="1:2" ht="15" thickBot="1" x14ac:dyDescent="0.35">
      <c r="A146" s="90" t="s">
        <v>1486</v>
      </c>
      <c r="B146" s="82" t="s">
        <v>1487</v>
      </c>
    </row>
    <row r="147" spans="1:2" ht="15" thickBot="1" x14ac:dyDescent="0.35">
      <c r="A147" s="90"/>
      <c r="B147" s="82"/>
    </row>
    <row r="148" spans="1:2" ht="15" thickBot="1" x14ac:dyDescent="0.35">
      <c r="A148" s="96" t="s">
        <v>1488</v>
      </c>
      <c r="B148" s="97" t="s">
        <v>1489</v>
      </c>
    </row>
    <row r="149" spans="1:2" ht="15" thickBot="1" x14ac:dyDescent="0.35">
      <c r="A149" s="90" t="s">
        <v>1490</v>
      </c>
      <c r="B149" s="82" t="s">
        <v>1491</v>
      </c>
    </row>
    <row r="150" spans="1:2" ht="15" thickBot="1" x14ac:dyDescent="0.35">
      <c r="A150" s="90" t="s">
        <v>1492</v>
      </c>
      <c r="B150" s="82" t="s">
        <v>1493</v>
      </c>
    </row>
    <row r="151" spans="1:2" ht="15" thickBot="1" x14ac:dyDescent="0.35">
      <c r="A151" s="90" t="s">
        <v>1494</v>
      </c>
      <c r="B151" s="82" t="s">
        <v>1495</v>
      </c>
    </row>
    <row r="152" spans="1:2" ht="15" thickBot="1" x14ac:dyDescent="0.35">
      <c r="A152" s="90" t="s">
        <v>1496</v>
      </c>
      <c r="B152" s="82" t="s">
        <v>1497</v>
      </c>
    </row>
    <row r="153" spans="1:2" ht="15" thickBot="1" x14ac:dyDescent="0.35">
      <c r="A153" s="90" t="s">
        <v>1498</v>
      </c>
      <c r="B153" s="82" t="s">
        <v>1499</v>
      </c>
    </row>
    <row r="154" spans="1:2" ht="15" thickBot="1" x14ac:dyDescent="0.35">
      <c r="A154" s="90" t="s">
        <v>1500</v>
      </c>
      <c r="B154" s="82" t="s">
        <v>1501</v>
      </c>
    </row>
    <row r="155" spans="1:2" ht="15" thickBot="1" x14ac:dyDescent="0.35">
      <c r="A155" s="90" t="s">
        <v>1502</v>
      </c>
      <c r="B155" s="82" t="s">
        <v>1503</v>
      </c>
    </row>
    <row r="156" spans="1:2" ht="15" thickBot="1" x14ac:dyDescent="0.35">
      <c r="A156" s="90" t="s">
        <v>1504</v>
      </c>
      <c r="B156" s="82" t="s">
        <v>1505</v>
      </c>
    </row>
    <row r="157" spans="1:2" ht="15" thickBot="1" x14ac:dyDescent="0.35">
      <c r="A157" s="90"/>
      <c r="B157" s="82"/>
    </row>
    <row r="158" spans="1:2" ht="15" thickBot="1" x14ac:dyDescent="0.35">
      <c r="A158" s="96" t="s">
        <v>1506</v>
      </c>
      <c r="B158" s="97" t="s">
        <v>1507</v>
      </c>
    </row>
    <row r="159" spans="1:2" ht="15" thickBot="1" x14ac:dyDescent="0.35">
      <c r="A159" s="96" t="s">
        <v>1508</v>
      </c>
      <c r="B159" s="97" t="s">
        <v>1509</v>
      </c>
    </row>
    <row r="160" spans="1:2" ht="15" thickBot="1" x14ac:dyDescent="0.35">
      <c r="A160" s="96" t="s">
        <v>1510</v>
      </c>
      <c r="B160" s="97" t="s">
        <v>1511</v>
      </c>
    </row>
    <row r="161" spans="1:2" ht="15" thickBot="1" x14ac:dyDescent="0.35">
      <c r="A161" s="90" t="s">
        <v>1512</v>
      </c>
      <c r="B161" s="82" t="s">
        <v>1513</v>
      </c>
    </row>
    <row r="162" spans="1:2" ht="15" thickBot="1" x14ac:dyDescent="0.35">
      <c r="A162" s="90" t="s">
        <v>1514</v>
      </c>
      <c r="B162" s="82" t="s">
        <v>1515</v>
      </c>
    </row>
    <row r="163" spans="1:2" ht="15" thickBot="1" x14ac:dyDescent="0.35">
      <c r="A163" s="90" t="s">
        <v>1516</v>
      </c>
      <c r="B163" s="82" t="s">
        <v>1517</v>
      </c>
    </row>
    <row r="164" spans="1:2" ht="15" thickBot="1" x14ac:dyDescent="0.35">
      <c r="A164" s="90" t="s">
        <v>1518</v>
      </c>
      <c r="B164" s="82" t="s">
        <v>1519</v>
      </c>
    </row>
    <row r="165" spans="1:2" ht="15" thickBot="1" x14ac:dyDescent="0.35">
      <c r="A165" s="90" t="s">
        <v>1520</v>
      </c>
      <c r="B165" s="82" t="s">
        <v>1521</v>
      </c>
    </row>
    <row r="166" spans="1:2" ht="15" thickBot="1" x14ac:dyDescent="0.35">
      <c r="A166" s="90" t="s">
        <v>1522</v>
      </c>
      <c r="B166" s="82" t="s">
        <v>1523</v>
      </c>
    </row>
    <row r="167" spans="1:2" ht="15" thickBot="1" x14ac:dyDescent="0.35">
      <c r="A167" s="89" t="s">
        <v>1524</v>
      </c>
      <c r="B167" s="98" t="s">
        <v>1525</v>
      </c>
    </row>
    <row r="168" spans="1:2" ht="15" thickBot="1" x14ac:dyDescent="0.35">
      <c r="A168" s="90"/>
      <c r="B168" s="82" t="s">
        <v>1526</v>
      </c>
    </row>
    <row r="169" spans="1:2" ht="15" thickBot="1" x14ac:dyDescent="0.35">
      <c r="A169" s="90" t="s">
        <v>1908</v>
      </c>
      <c r="B169" s="82" t="s">
        <v>1527</v>
      </c>
    </row>
    <row r="170" spans="1:2" ht="15" thickBot="1" x14ac:dyDescent="0.35">
      <c r="A170" s="90"/>
      <c r="B170" s="82"/>
    </row>
    <row r="171" spans="1:2" ht="15" thickBot="1" x14ac:dyDescent="0.35">
      <c r="A171" s="96" t="s">
        <v>1528</v>
      </c>
      <c r="B171" s="97" t="s">
        <v>1529</v>
      </c>
    </row>
    <row r="172" spans="1:2" ht="15" thickBot="1" x14ac:dyDescent="0.35">
      <c r="A172" s="96" t="s">
        <v>1530</v>
      </c>
      <c r="B172" s="97" t="s">
        <v>1531</v>
      </c>
    </row>
    <row r="173" spans="1:2" ht="15" thickBot="1" x14ac:dyDescent="0.35">
      <c r="A173" s="90" t="s">
        <v>1532</v>
      </c>
      <c r="B173" s="82" t="s">
        <v>1533</v>
      </c>
    </row>
    <row r="174" spans="1:2" ht="15" thickBot="1" x14ac:dyDescent="0.35">
      <c r="A174" s="90" t="s">
        <v>1534</v>
      </c>
      <c r="B174" s="82" t="s">
        <v>1535</v>
      </c>
    </row>
    <row r="175" spans="1:2" ht="15" thickBot="1" x14ac:dyDescent="0.35">
      <c r="A175" s="90" t="s">
        <v>1536</v>
      </c>
      <c r="B175" s="82" t="s">
        <v>1537</v>
      </c>
    </row>
    <row r="176" spans="1:2" ht="15" thickBot="1" x14ac:dyDescent="0.35">
      <c r="A176" s="90" t="s">
        <v>1538</v>
      </c>
      <c r="B176" s="82" t="s">
        <v>1539</v>
      </c>
    </row>
    <row r="177" spans="1:2" ht="15" thickBot="1" x14ac:dyDescent="0.35">
      <c r="A177" s="90"/>
      <c r="B177" s="82"/>
    </row>
    <row r="178" spans="1:2" ht="15" thickBot="1" x14ac:dyDescent="0.35">
      <c r="A178" s="96" t="s">
        <v>1540</v>
      </c>
      <c r="B178" s="97" t="s">
        <v>1541</v>
      </c>
    </row>
    <row r="179" spans="1:2" ht="15" thickBot="1" x14ac:dyDescent="0.35">
      <c r="A179" s="90" t="s">
        <v>1542</v>
      </c>
      <c r="B179" s="82" t="s">
        <v>1543</v>
      </c>
    </row>
    <row r="180" spans="1:2" ht="15" thickBot="1" x14ac:dyDescent="0.35">
      <c r="A180" s="90" t="s">
        <v>1544</v>
      </c>
      <c r="B180" s="82" t="s">
        <v>1545</v>
      </c>
    </row>
    <row r="181" spans="1:2" ht="15" thickBot="1" x14ac:dyDescent="0.35">
      <c r="A181" s="90" t="s">
        <v>1546</v>
      </c>
      <c r="B181" s="82" t="s">
        <v>1547</v>
      </c>
    </row>
    <row r="182" spans="1:2" ht="15" thickBot="1" x14ac:dyDescent="0.35">
      <c r="A182" s="90" t="s">
        <v>1548</v>
      </c>
      <c r="B182" s="82" t="s">
        <v>1549</v>
      </c>
    </row>
    <row r="183" spans="1:2" ht="15" thickBot="1" x14ac:dyDescent="0.35">
      <c r="A183" s="90"/>
      <c r="B183" s="82"/>
    </row>
    <row r="184" spans="1:2" ht="15" thickBot="1" x14ac:dyDescent="0.35">
      <c r="A184" s="96" t="s">
        <v>1550</v>
      </c>
      <c r="B184" s="97" t="s">
        <v>1551</v>
      </c>
    </row>
    <row r="185" spans="1:2" ht="15" thickBot="1" x14ac:dyDescent="0.35">
      <c r="A185" s="90" t="s">
        <v>1552</v>
      </c>
      <c r="B185" s="82" t="s">
        <v>1553</v>
      </c>
    </row>
    <row r="186" spans="1:2" ht="15" thickBot="1" x14ac:dyDescent="0.35">
      <c r="A186" s="90" t="s">
        <v>1554</v>
      </c>
      <c r="B186" s="82" t="s">
        <v>1555</v>
      </c>
    </row>
    <row r="187" spans="1:2" ht="15" thickBot="1" x14ac:dyDescent="0.35">
      <c r="A187" s="90" t="s">
        <v>1556</v>
      </c>
      <c r="B187" s="82" t="s">
        <v>1557</v>
      </c>
    </row>
    <row r="188" spans="1:2" ht="15" thickBot="1" x14ac:dyDescent="0.35">
      <c r="A188" s="90" t="s">
        <v>1558</v>
      </c>
      <c r="B188" s="82" t="s">
        <v>1559</v>
      </c>
    </row>
    <row r="189" spans="1:2" ht="15" thickBot="1" x14ac:dyDescent="0.35">
      <c r="A189" s="90" t="s">
        <v>1560</v>
      </c>
      <c r="B189" s="82" t="s">
        <v>1561</v>
      </c>
    </row>
    <row r="190" spans="1:2" ht="15" thickBot="1" x14ac:dyDescent="0.35">
      <c r="A190" s="90"/>
      <c r="B190" s="82"/>
    </row>
    <row r="191" spans="1:2" ht="15" thickBot="1" x14ac:dyDescent="0.35">
      <c r="A191" s="96" t="s">
        <v>1562</v>
      </c>
      <c r="B191" s="97" t="s">
        <v>1563</v>
      </c>
    </row>
    <row r="192" spans="1:2" ht="15" thickBot="1" x14ac:dyDescent="0.35">
      <c r="A192" s="89" t="s">
        <v>1564</v>
      </c>
      <c r="B192" s="98" t="s">
        <v>1565</v>
      </c>
    </row>
    <row r="193" spans="1:2" ht="15" thickBot="1" x14ac:dyDescent="0.35">
      <c r="A193" s="87"/>
      <c r="B193" s="82" t="s">
        <v>1566</v>
      </c>
    </row>
    <row r="194" spans="1:2" ht="6.75" customHeight="1" thickBot="1" x14ac:dyDescent="0.35">
      <c r="A194" s="87"/>
      <c r="B194" s="82"/>
    </row>
    <row r="195" spans="1:2" ht="15" thickBot="1" x14ac:dyDescent="0.35">
      <c r="A195" s="90" t="s">
        <v>1567</v>
      </c>
      <c r="B195" s="82" t="s">
        <v>1568</v>
      </c>
    </row>
    <row r="196" spans="1:2" ht="15" thickBot="1" x14ac:dyDescent="0.35">
      <c r="A196" s="90" t="s">
        <v>1569</v>
      </c>
      <c r="B196" s="82" t="s">
        <v>1570</v>
      </c>
    </row>
    <row r="197" spans="1:2" ht="15" thickBot="1" x14ac:dyDescent="0.35">
      <c r="A197" s="90"/>
      <c r="B197" s="82"/>
    </row>
    <row r="198" spans="1:2" ht="15" thickBot="1" x14ac:dyDescent="0.35">
      <c r="A198" s="96" t="s">
        <v>1571</v>
      </c>
      <c r="B198" s="97" t="s">
        <v>1572</v>
      </c>
    </row>
    <row r="199" spans="1:2" ht="15" thickBot="1" x14ac:dyDescent="0.35">
      <c r="A199" s="90" t="s">
        <v>1573</v>
      </c>
      <c r="B199" s="82" t="s">
        <v>1574</v>
      </c>
    </row>
    <row r="200" spans="1:2" ht="15" thickBot="1" x14ac:dyDescent="0.35">
      <c r="A200" s="90" t="s">
        <v>1575</v>
      </c>
      <c r="B200" s="82" t="s">
        <v>1576</v>
      </c>
    </row>
    <row r="201" spans="1:2" ht="15" thickBot="1" x14ac:dyDescent="0.35">
      <c r="A201" s="90" t="s">
        <v>1577</v>
      </c>
      <c r="B201" s="82" t="s">
        <v>1578</v>
      </c>
    </row>
    <row r="202" spans="1:2" ht="15" thickBot="1" x14ac:dyDescent="0.35">
      <c r="A202" s="90" t="s">
        <v>1579</v>
      </c>
      <c r="B202" s="82" t="s">
        <v>1580</v>
      </c>
    </row>
    <row r="203" spans="1:2" ht="15" thickBot="1" x14ac:dyDescent="0.35">
      <c r="A203" s="89" t="s">
        <v>1581</v>
      </c>
      <c r="B203" s="98" t="s">
        <v>1582</v>
      </c>
    </row>
    <row r="204" spans="1:2" ht="15" thickBot="1" x14ac:dyDescent="0.35">
      <c r="A204" s="87"/>
      <c r="B204" s="88"/>
    </row>
    <row r="205" spans="1:2" ht="15" thickBot="1" x14ac:dyDescent="0.35">
      <c r="A205" s="96" t="s">
        <v>1583</v>
      </c>
      <c r="B205" s="97" t="s">
        <v>1584</v>
      </c>
    </row>
    <row r="206" spans="1:2" ht="15" thickBot="1" x14ac:dyDescent="0.35">
      <c r="A206" s="89" t="s">
        <v>1585</v>
      </c>
      <c r="B206" s="98" t="s">
        <v>1586</v>
      </c>
    </row>
    <row r="207" spans="1:2" ht="15" thickBot="1" x14ac:dyDescent="0.35">
      <c r="A207" s="89" t="s">
        <v>1587</v>
      </c>
      <c r="B207" s="98" t="s">
        <v>1588</v>
      </c>
    </row>
    <row r="208" spans="1:2" ht="15" thickBot="1" x14ac:dyDescent="0.35">
      <c r="A208" s="89" t="s">
        <v>1589</v>
      </c>
      <c r="B208" s="98" t="s">
        <v>1590</v>
      </c>
    </row>
    <row r="209" spans="1:2" ht="15" thickBot="1" x14ac:dyDescent="0.35">
      <c r="A209" s="89" t="s">
        <v>1591</v>
      </c>
      <c r="B209" s="98" t="s">
        <v>1592</v>
      </c>
    </row>
    <row r="210" spans="1:2" ht="15" thickBot="1" x14ac:dyDescent="0.35">
      <c r="A210" s="90" t="s">
        <v>1593</v>
      </c>
      <c r="B210" s="82" t="s">
        <v>1594</v>
      </c>
    </row>
    <row r="211" spans="1:2" ht="15" thickBot="1" x14ac:dyDescent="0.35">
      <c r="A211" s="90"/>
      <c r="B211" s="82"/>
    </row>
    <row r="212" spans="1:2" ht="15" thickBot="1" x14ac:dyDescent="0.35">
      <c r="A212" s="96" t="s">
        <v>1595</v>
      </c>
      <c r="B212" s="97" t="s">
        <v>1596</v>
      </c>
    </row>
    <row r="213" spans="1:2" ht="15" thickBot="1" x14ac:dyDescent="0.35">
      <c r="A213" s="90" t="s">
        <v>1597</v>
      </c>
      <c r="B213" s="82" t="s">
        <v>1598</v>
      </c>
    </row>
    <row r="214" spans="1:2" ht="15" thickBot="1" x14ac:dyDescent="0.35">
      <c r="A214" s="90" t="s">
        <v>1599</v>
      </c>
      <c r="B214" s="82" t="s">
        <v>1600</v>
      </c>
    </row>
    <row r="215" spans="1:2" ht="15" thickBot="1" x14ac:dyDescent="0.35">
      <c r="A215" s="90"/>
      <c r="B215" s="82"/>
    </row>
    <row r="216" spans="1:2" ht="15" thickBot="1" x14ac:dyDescent="0.35">
      <c r="A216" s="89" t="s">
        <v>1601</v>
      </c>
      <c r="B216" s="98" t="s">
        <v>1596</v>
      </c>
    </row>
    <row r="217" spans="1:2" ht="15" thickBot="1" x14ac:dyDescent="0.35">
      <c r="A217" s="87"/>
      <c r="B217" s="82" t="s">
        <v>1602</v>
      </c>
    </row>
    <row r="218" spans="1:2" ht="15" thickBot="1" x14ac:dyDescent="0.35">
      <c r="A218" s="87"/>
      <c r="B218" s="82"/>
    </row>
    <row r="219" spans="1:2" ht="15" thickBot="1" x14ac:dyDescent="0.35">
      <c r="A219" s="96" t="s">
        <v>1603</v>
      </c>
      <c r="B219" s="97" t="s">
        <v>1604</v>
      </c>
    </row>
    <row r="220" spans="1:2" ht="15" thickBot="1" x14ac:dyDescent="0.35">
      <c r="A220" s="90" t="s">
        <v>1605</v>
      </c>
      <c r="B220" s="82" t="s">
        <v>1606</v>
      </c>
    </row>
    <row r="221" spans="1:2" ht="15" thickBot="1" x14ac:dyDescent="0.35">
      <c r="A221" s="90" t="s">
        <v>1607</v>
      </c>
      <c r="B221" s="82" t="s">
        <v>1608</v>
      </c>
    </row>
    <row r="222" spans="1:2" ht="15" thickBot="1" x14ac:dyDescent="0.35">
      <c r="A222" s="90" t="s">
        <v>1609</v>
      </c>
      <c r="B222" s="82" t="s">
        <v>1610</v>
      </c>
    </row>
    <row r="223" spans="1:2" ht="15" thickBot="1" x14ac:dyDescent="0.35">
      <c r="A223" s="90" t="s">
        <v>1611</v>
      </c>
      <c r="B223" s="82" t="s">
        <v>1612</v>
      </c>
    </row>
    <row r="224" spans="1:2" ht="15" thickBot="1" x14ac:dyDescent="0.35">
      <c r="A224" s="90" t="s">
        <v>1613</v>
      </c>
      <c r="B224" s="82" t="s">
        <v>1614</v>
      </c>
    </row>
    <row r="225" spans="1:2" ht="15" thickBot="1" x14ac:dyDescent="0.35">
      <c r="A225" s="90" t="s">
        <v>1615</v>
      </c>
      <c r="B225" s="82" t="s">
        <v>1616</v>
      </c>
    </row>
    <row r="226" spans="1:2" ht="15" thickBot="1" x14ac:dyDescent="0.35">
      <c r="A226" s="90" t="s">
        <v>1617</v>
      </c>
      <c r="B226" s="82" t="s">
        <v>1618</v>
      </c>
    </row>
    <row r="227" spans="1:2" ht="15" thickBot="1" x14ac:dyDescent="0.35">
      <c r="A227" s="90"/>
      <c r="B227" s="82"/>
    </row>
    <row r="228" spans="1:2" ht="15" thickBot="1" x14ac:dyDescent="0.35">
      <c r="A228" s="96" t="s">
        <v>1619</v>
      </c>
      <c r="B228" s="97" t="s">
        <v>1620</v>
      </c>
    </row>
    <row r="229" spans="1:2" ht="15" thickBot="1" x14ac:dyDescent="0.35">
      <c r="A229" s="96" t="s">
        <v>1621</v>
      </c>
      <c r="B229" s="97" t="s">
        <v>1622</v>
      </c>
    </row>
    <row r="230" spans="1:2" ht="15" thickBot="1" x14ac:dyDescent="0.35">
      <c r="A230" s="90" t="s">
        <v>1623</v>
      </c>
      <c r="B230" s="82" t="s">
        <v>1624</v>
      </c>
    </row>
    <row r="231" spans="1:2" ht="15" thickBot="1" x14ac:dyDescent="0.35">
      <c r="A231" s="90" t="s">
        <v>1625</v>
      </c>
      <c r="B231" s="82" t="s">
        <v>1626</v>
      </c>
    </row>
    <row r="232" spans="1:2" ht="15" thickBot="1" x14ac:dyDescent="0.35">
      <c r="A232" s="99" t="s">
        <v>1627</v>
      </c>
      <c r="B232" s="85" t="s">
        <v>1628</v>
      </c>
    </row>
    <row r="233" spans="1:2" ht="15" thickBot="1" x14ac:dyDescent="0.35">
      <c r="A233" s="90" t="s">
        <v>1629</v>
      </c>
      <c r="B233" s="82" t="s">
        <v>1630</v>
      </c>
    </row>
    <row r="234" spans="1:2" ht="15" thickBot="1" x14ac:dyDescent="0.35">
      <c r="A234" s="90" t="s">
        <v>1631</v>
      </c>
      <c r="B234" s="82" t="s">
        <v>1632</v>
      </c>
    </row>
    <row r="235" spans="1:2" ht="15" thickBot="1" x14ac:dyDescent="0.35">
      <c r="A235" s="90" t="s">
        <v>1633</v>
      </c>
      <c r="B235" s="82" t="s">
        <v>1634</v>
      </c>
    </row>
    <row r="236" spans="1:2" ht="15" thickBot="1" x14ac:dyDescent="0.35">
      <c r="A236" s="90" t="s">
        <v>1635</v>
      </c>
      <c r="B236" s="82" t="s">
        <v>1636</v>
      </c>
    </row>
    <row r="237" spans="1:2" ht="15" thickBot="1" x14ac:dyDescent="0.35">
      <c r="A237" s="90"/>
      <c r="B237" s="82"/>
    </row>
    <row r="238" spans="1:2" ht="15" thickBot="1" x14ac:dyDescent="0.35">
      <c r="A238" s="96" t="s">
        <v>1637</v>
      </c>
      <c r="B238" s="97" t="s">
        <v>1638</v>
      </c>
    </row>
    <row r="239" spans="1:2" ht="15" thickBot="1" x14ac:dyDescent="0.35">
      <c r="A239" s="90" t="s">
        <v>1639</v>
      </c>
      <c r="B239" s="82" t="s">
        <v>1640</v>
      </c>
    </row>
    <row r="240" spans="1:2" ht="15" thickBot="1" x14ac:dyDescent="0.35">
      <c r="A240" s="90" t="s">
        <v>1641</v>
      </c>
      <c r="B240" s="82" t="s">
        <v>1642</v>
      </c>
    </row>
    <row r="241" spans="1:2" ht="15" thickBot="1" x14ac:dyDescent="0.35">
      <c r="A241" s="90" t="s">
        <v>1643</v>
      </c>
      <c r="B241" s="82" t="s">
        <v>1644</v>
      </c>
    </row>
    <row r="242" spans="1:2" ht="15" thickBot="1" x14ac:dyDescent="0.35">
      <c r="A242" s="90" t="s">
        <v>1645</v>
      </c>
      <c r="B242" s="82" t="s">
        <v>1646</v>
      </c>
    </row>
    <row r="243" spans="1:2" ht="15" thickBot="1" x14ac:dyDescent="0.35">
      <c r="A243" s="90" t="s">
        <v>1647</v>
      </c>
      <c r="B243" s="82" t="s">
        <v>1648</v>
      </c>
    </row>
    <row r="244" spans="1:2" ht="15" thickBot="1" x14ac:dyDescent="0.35">
      <c r="A244" s="90"/>
      <c r="B244" s="82"/>
    </row>
    <row r="245" spans="1:2" ht="15" thickBot="1" x14ac:dyDescent="0.35">
      <c r="A245" s="96" t="s">
        <v>1649</v>
      </c>
      <c r="B245" s="97" t="s">
        <v>1650</v>
      </c>
    </row>
    <row r="246" spans="1:2" ht="15" thickBot="1" x14ac:dyDescent="0.35">
      <c r="A246" s="89" t="s">
        <v>1651</v>
      </c>
      <c r="B246" s="98" t="s">
        <v>1652</v>
      </c>
    </row>
    <row r="247" spans="1:2" ht="15" thickBot="1" x14ac:dyDescent="0.35">
      <c r="A247" s="90" t="s">
        <v>1653</v>
      </c>
      <c r="B247" s="82" t="s">
        <v>1650</v>
      </c>
    </row>
    <row r="248" spans="1:2" ht="15" thickBot="1" x14ac:dyDescent="0.35">
      <c r="A248" s="90"/>
      <c r="B248" s="82"/>
    </row>
    <row r="249" spans="1:2" ht="15" thickBot="1" x14ac:dyDescent="0.35">
      <c r="A249" s="96" t="s">
        <v>1654</v>
      </c>
      <c r="B249" s="97" t="s">
        <v>1655</v>
      </c>
    </row>
    <row r="250" spans="1:2" ht="15" thickBot="1" x14ac:dyDescent="0.35">
      <c r="A250" s="96" t="s">
        <v>1656</v>
      </c>
      <c r="B250" s="97" t="s">
        <v>1657</v>
      </c>
    </row>
    <row r="251" spans="1:2" ht="15" thickBot="1" x14ac:dyDescent="0.35">
      <c r="A251" s="96" t="s">
        <v>1658</v>
      </c>
      <c r="B251" s="97" t="s">
        <v>1659</v>
      </c>
    </row>
    <row r="252" spans="1:2" ht="15" thickBot="1" x14ac:dyDescent="0.35">
      <c r="A252" s="90" t="s">
        <v>1660</v>
      </c>
      <c r="B252" s="82" t="s">
        <v>1661</v>
      </c>
    </row>
    <row r="253" spans="1:2" ht="15" thickBot="1" x14ac:dyDescent="0.35">
      <c r="A253" s="90"/>
      <c r="B253" s="82"/>
    </row>
    <row r="254" spans="1:2" ht="15" thickBot="1" x14ac:dyDescent="0.35">
      <c r="A254" s="100" t="s">
        <v>1662</v>
      </c>
      <c r="B254" s="101" t="s">
        <v>1663</v>
      </c>
    </row>
    <row r="255" spans="1:2" ht="15" thickBot="1" x14ac:dyDescent="0.35">
      <c r="A255" s="89" t="s">
        <v>1664</v>
      </c>
      <c r="B255" s="85" t="s">
        <v>1909</v>
      </c>
    </row>
    <row r="256" spans="1:2" ht="15" thickBot="1" x14ac:dyDescent="0.35">
      <c r="A256" s="89" t="s">
        <v>1912</v>
      </c>
      <c r="B256" s="85" t="s">
        <v>1910</v>
      </c>
    </row>
    <row r="257" spans="1:2" ht="15" thickBot="1" x14ac:dyDescent="0.35">
      <c r="A257" s="87"/>
      <c r="B257" s="82"/>
    </row>
    <row r="258" spans="1:2" ht="15" thickBot="1" x14ac:dyDescent="0.35">
      <c r="A258" s="87" t="s">
        <v>1665</v>
      </c>
      <c r="B258" s="88" t="s">
        <v>1666</v>
      </c>
    </row>
    <row r="259" spans="1:2" ht="15" thickBot="1" x14ac:dyDescent="0.35">
      <c r="A259" s="89" t="s">
        <v>1913</v>
      </c>
      <c r="B259" s="85" t="s">
        <v>1911</v>
      </c>
    </row>
    <row r="260" spans="1:2" ht="15" thickBot="1" x14ac:dyDescent="0.35">
      <c r="A260" s="87"/>
      <c r="B260" s="88"/>
    </row>
    <row r="261" spans="1:2" ht="15" thickBot="1" x14ac:dyDescent="0.35">
      <c r="A261" s="90" t="s">
        <v>1667</v>
      </c>
      <c r="B261" s="82" t="s">
        <v>1668</v>
      </c>
    </row>
    <row r="262" spans="1:2" ht="15" thickBot="1" x14ac:dyDescent="0.35">
      <c r="A262" s="90"/>
      <c r="B262" s="82"/>
    </row>
    <row r="263" spans="1:2" ht="15" thickBot="1" x14ac:dyDescent="0.35">
      <c r="A263" s="96" t="s">
        <v>1669</v>
      </c>
      <c r="B263" s="97" t="s">
        <v>1670</v>
      </c>
    </row>
    <row r="264" spans="1:2" ht="15" thickBot="1" x14ac:dyDescent="0.35">
      <c r="A264" s="96" t="s">
        <v>1671</v>
      </c>
      <c r="B264" s="97" t="s">
        <v>1672</v>
      </c>
    </row>
    <row r="265" spans="1:2" ht="15" thickBot="1" x14ac:dyDescent="0.35">
      <c r="A265" s="89" t="s">
        <v>1673</v>
      </c>
      <c r="B265" s="98" t="s">
        <v>1674</v>
      </c>
    </row>
    <row r="266" spans="1:2" ht="15" thickBot="1" x14ac:dyDescent="0.35">
      <c r="A266" s="90" t="s">
        <v>1675</v>
      </c>
      <c r="B266" s="82" t="s">
        <v>1676</v>
      </c>
    </row>
    <row r="267" spans="1:2" ht="15" thickBot="1" x14ac:dyDescent="0.35">
      <c r="A267" s="90" t="s">
        <v>1677</v>
      </c>
      <c r="B267" s="82" t="s">
        <v>1678</v>
      </c>
    </row>
    <row r="268" spans="1:2" ht="15" thickBot="1" x14ac:dyDescent="0.35">
      <c r="A268" s="90" t="s">
        <v>1679</v>
      </c>
      <c r="B268" s="82" t="s">
        <v>1680</v>
      </c>
    </row>
    <row r="269" spans="1:2" ht="15" thickBot="1" x14ac:dyDescent="0.35">
      <c r="A269" s="90"/>
      <c r="B269" s="82"/>
    </row>
    <row r="270" spans="1:2" ht="15" thickBot="1" x14ac:dyDescent="0.35">
      <c r="A270" s="96" t="s">
        <v>1681</v>
      </c>
      <c r="B270" s="97" t="s">
        <v>1682</v>
      </c>
    </row>
    <row r="271" spans="1:2" ht="15" thickBot="1" x14ac:dyDescent="0.35">
      <c r="A271" s="96" t="s">
        <v>1683</v>
      </c>
      <c r="B271" s="97" t="s">
        <v>1684</v>
      </c>
    </row>
    <row r="272" spans="1:2" ht="15" thickBot="1" x14ac:dyDescent="0.35">
      <c r="A272" s="99" t="s">
        <v>1685</v>
      </c>
      <c r="B272" s="85" t="s">
        <v>1686</v>
      </c>
    </row>
    <row r="273" spans="1:2" ht="15" thickBot="1" x14ac:dyDescent="0.35">
      <c r="A273" s="90"/>
      <c r="B273" s="82"/>
    </row>
    <row r="274" spans="1:2" ht="15" thickBot="1" x14ac:dyDescent="0.35">
      <c r="A274" s="89" t="s">
        <v>1687</v>
      </c>
      <c r="B274" s="98" t="s">
        <v>1688</v>
      </c>
    </row>
    <row r="275" spans="1:2" ht="15" thickBot="1" x14ac:dyDescent="0.35">
      <c r="A275" s="90" t="s">
        <v>1924</v>
      </c>
      <c r="B275" s="82" t="s">
        <v>1689</v>
      </c>
    </row>
    <row r="276" spans="1:2" ht="15" thickBot="1" x14ac:dyDescent="0.35">
      <c r="A276" s="90" t="s">
        <v>1925</v>
      </c>
      <c r="B276" s="82" t="s">
        <v>1690</v>
      </c>
    </row>
    <row r="277" spans="1:2" ht="15" thickBot="1" x14ac:dyDescent="0.35">
      <c r="A277" s="90" t="s">
        <v>1926</v>
      </c>
      <c r="B277" s="82" t="s">
        <v>1691</v>
      </c>
    </row>
    <row r="278" spans="1:2" ht="15" thickBot="1" x14ac:dyDescent="0.35">
      <c r="A278" s="87"/>
      <c r="B278" s="82"/>
    </row>
    <row r="279" spans="1:2" ht="15" thickBot="1" x14ac:dyDescent="0.35">
      <c r="A279" s="89" t="s">
        <v>1692</v>
      </c>
      <c r="B279" s="98" t="s">
        <v>1693</v>
      </c>
    </row>
    <row r="280" spans="1:2" ht="15" thickBot="1" x14ac:dyDescent="0.35">
      <c r="A280" s="90"/>
      <c r="B280" s="82"/>
    </row>
    <row r="281" spans="1:2" ht="15" thickBot="1" x14ac:dyDescent="0.35">
      <c r="A281" s="89" t="s">
        <v>1694</v>
      </c>
      <c r="B281" s="98" t="s">
        <v>1695</v>
      </c>
    </row>
    <row r="282" spans="1:2" ht="15" thickBot="1" x14ac:dyDescent="0.35">
      <c r="A282" s="87"/>
      <c r="B282" s="82" t="s">
        <v>1696</v>
      </c>
    </row>
    <row r="283" spans="1:2" ht="15" thickBot="1" x14ac:dyDescent="0.35">
      <c r="A283" s="87"/>
      <c r="B283" s="82" t="s">
        <v>1697</v>
      </c>
    </row>
    <row r="284" spans="1:2" ht="15" thickBot="1" x14ac:dyDescent="0.35">
      <c r="A284" s="87"/>
      <c r="B284" s="82"/>
    </row>
    <row r="285" spans="1:2" ht="15" thickBot="1" x14ac:dyDescent="0.35">
      <c r="A285" s="89" t="s">
        <v>1698</v>
      </c>
      <c r="B285" s="98" t="s">
        <v>1699</v>
      </c>
    </row>
    <row r="286" spans="1:2" ht="15" thickBot="1" x14ac:dyDescent="0.35">
      <c r="A286" s="87"/>
      <c r="B286" s="88"/>
    </row>
    <row r="287" spans="1:2" ht="15" thickBot="1" x14ac:dyDescent="0.35">
      <c r="A287" s="90" t="s">
        <v>1700</v>
      </c>
      <c r="B287" s="82" t="s">
        <v>1701</v>
      </c>
    </row>
    <row r="288" spans="1:2" ht="15" thickBot="1" x14ac:dyDescent="0.35">
      <c r="A288" s="90"/>
      <c r="B288" s="82"/>
    </row>
    <row r="289" spans="1:2" ht="15" thickBot="1" x14ac:dyDescent="0.35">
      <c r="A289" s="89" t="s">
        <v>1702</v>
      </c>
      <c r="B289" s="98" t="s">
        <v>1703</v>
      </c>
    </row>
    <row r="290" spans="1:2" ht="15" thickBot="1" x14ac:dyDescent="0.35">
      <c r="A290" s="90"/>
      <c r="B290" s="82" t="s">
        <v>1704</v>
      </c>
    </row>
    <row r="291" spans="1:2" ht="15" thickBot="1" x14ac:dyDescent="0.35">
      <c r="A291" s="90"/>
      <c r="B291" s="82" t="s">
        <v>1705</v>
      </c>
    </row>
    <row r="292" spans="1:2" ht="15" thickBot="1" x14ac:dyDescent="0.35">
      <c r="A292" s="90"/>
      <c r="B292" s="82"/>
    </row>
    <row r="293" spans="1:2" ht="15" thickBot="1" x14ac:dyDescent="0.35">
      <c r="A293" s="96" t="s">
        <v>1706</v>
      </c>
      <c r="B293" s="97" t="s">
        <v>1707</v>
      </c>
    </row>
    <row r="294" spans="1:2" ht="15" thickBot="1" x14ac:dyDescent="0.35">
      <c r="A294" s="90" t="s">
        <v>1708</v>
      </c>
      <c r="B294" s="82" t="s">
        <v>1709</v>
      </c>
    </row>
    <row r="295" spans="1:2" ht="15" thickBot="1" x14ac:dyDescent="0.35">
      <c r="A295" s="90"/>
      <c r="B295" s="82"/>
    </row>
    <row r="296" spans="1:2" ht="15" thickBot="1" x14ac:dyDescent="0.35">
      <c r="A296" s="96" t="s">
        <v>1710</v>
      </c>
      <c r="B296" s="97" t="s">
        <v>1711</v>
      </c>
    </row>
    <row r="297" spans="1:2" ht="15" thickBot="1" x14ac:dyDescent="0.35">
      <c r="A297" s="89" t="s">
        <v>1712</v>
      </c>
      <c r="B297" s="98" t="s">
        <v>1713</v>
      </c>
    </row>
    <row r="298" spans="1:2" ht="15" thickBot="1" x14ac:dyDescent="0.35">
      <c r="A298" s="89" t="s">
        <v>1714</v>
      </c>
      <c r="B298" s="98" t="s">
        <v>1715</v>
      </c>
    </row>
    <row r="299" spans="1:2" ht="15" thickBot="1" x14ac:dyDescent="0.35">
      <c r="A299" s="87"/>
      <c r="B299" s="88"/>
    </row>
    <row r="300" spans="1:2" ht="15" thickBot="1" x14ac:dyDescent="0.35">
      <c r="A300" s="87" t="s">
        <v>1716</v>
      </c>
      <c r="B300" s="88" t="s">
        <v>1717</v>
      </c>
    </row>
    <row r="301" spans="1:2" ht="15" thickBot="1" x14ac:dyDescent="0.35">
      <c r="A301" s="87"/>
      <c r="B301" s="82" t="s">
        <v>1718</v>
      </c>
    </row>
    <row r="302" spans="1:2" ht="15" thickBot="1" x14ac:dyDescent="0.35">
      <c r="A302" s="87"/>
      <c r="B302" s="82"/>
    </row>
    <row r="303" spans="1:2" ht="15" thickBot="1" x14ac:dyDescent="0.35">
      <c r="A303" s="96" t="s">
        <v>1719</v>
      </c>
      <c r="B303" s="97" t="s">
        <v>1720</v>
      </c>
    </row>
    <row r="304" spans="1:2" ht="15" thickBot="1" x14ac:dyDescent="0.35">
      <c r="A304" s="89" t="s">
        <v>1721</v>
      </c>
      <c r="B304" s="98" t="s">
        <v>1722</v>
      </c>
    </row>
    <row r="305" spans="1:2" ht="15" thickBot="1" x14ac:dyDescent="0.35">
      <c r="A305" s="90"/>
      <c r="B305" s="82" t="s">
        <v>1723</v>
      </c>
    </row>
    <row r="306" spans="1:2" ht="15" thickBot="1" x14ac:dyDescent="0.35">
      <c r="A306" s="90" t="s">
        <v>1914</v>
      </c>
      <c r="B306" s="82" t="s">
        <v>1724</v>
      </c>
    </row>
    <row r="307" spans="1:2" ht="15" thickBot="1" x14ac:dyDescent="0.35">
      <c r="A307" s="90"/>
      <c r="B307" s="82"/>
    </row>
    <row r="308" spans="1:2" ht="15" thickBot="1" x14ac:dyDescent="0.35">
      <c r="A308" s="96" t="s">
        <v>1725</v>
      </c>
      <c r="B308" s="97" t="s">
        <v>1726</v>
      </c>
    </row>
    <row r="309" spans="1:2" ht="15" thickBot="1" x14ac:dyDescent="0.35">
      <c r="A309" s="90" t="s">
        <v>1727</v>
      </c>
      <c r="B309" s="82" t="s">
        <v>1728</v>
      </c>
    </row>
    <row r="310" spans="1:2" ht="15" thickBot="1" x14ac:dyDescent="0.35">
      <c r="A310" s="89" t="s">
        <v>1729</v>
      </c>
      <c r="B310" s="98" t="s">
        <v>1730</v>
      </c>
    </row>
    <row r="311" spans="1:2" ht="15" thickBot="1" x14ac:dyDescent="0.35">
      <c r="A311" s="90"/>
      <c r="B311" s="82" t="s">
        <v>1731</v>
      </c>
    </row>
    <row r="312" spans="1:2" ht="15" thickBot="1" x14ac:dyDescent="0.35">
      <c r="A312" s="90"/>
      <c r="B312" s="82" t="s">
        <v>1732</v>
      </c>
    </row>
    <row r="313" spans="1:2" ht="15" thickBot="1" x14ac:dyDescent="0.35">
      <c r="A313" s="90"/>
      <c r="B313" s="82" t="s">
        <v>1733</v>
      </c>
    </row>
    <row r="314" spans="1:2" ht="15" thickBot="1" x14ac:dyDescent="0.35">
      <c r="A314" s="90"/>
      <c r="B314" s="82"/>
    </row>
    <row r="315" spans="1:2" ht="15" thickBot="1" x14ac:dyDescent="0.35">
      <c r="A315" s="96" t="s">
        <v>1734</v>
      </c>
      <c r="B315" s="97" t="s">
        <v>188</v>
      </c>
    </row>
    <row r="316" spans="1:2" ht="15" thickBot="1" x14ac:dyDescent="0.35">
      <c r="A316" s="96" t="s">
        <v>1735</v>
      </c>
      <c r="B316" s="97" t="s">
        <v>1736</v>
      </c>
    </row>
    <row r="317" spans="1:2" ht="15" thickBot="1" x14ac:dyDescent="0.35">
      <c r="A317" s="90" t="s">
        <v>1737</v>
      </c>
      <c r="B317" s="82" t="s">
        <v>1738</v>
      </c>
    </row>
    <row r="318" spans="1:2" ht="15" thickBot="1" x14ac:dyDescent="0.35">
      <c r="A318" s="87" t="s">
        <v>1739</v>
      </c>
      <c r="B318" s="88" t="s">
        <v>1740</v>
      </c>
    </row>
    <row r="319" spans="1:2" ht="15" thickBot="1" x14ac:dyDescent="0.35">
      <c r="A319" s="99" t="s">
        <v>1915</v>
      </c>
      <c r="B319" s="85" t="s">
        <v>1741</v>
      </c>
    </row>
    <row r="320" spans="1:2" ht="11.25" customHeight="1" thickBot="1" x14ac:dyDescent="0.35">
      <c r="A320" s="90"/>
      <c r="B320" s="82"/>
    </row>
    <row r="321" spans="1:2" ht="15" thickBot="1" x14ac:dyDescent="0.35">
      <c r="A321" s="99" t="s">
        <v>1916</v>
      </c>
      <c r="B321" s="85" t="s">
        <v>1742</v>
      </c>
    </row>
    <row r="322" spans="1:2" ht="15" thickBot="1" x14ac:dyDescent="0.35">
      <c r="A322" s="90"/>
      <c r="B322" s="82"/>
    </row>
    <row r="323" spans="1:2" ht="15" thickBot="1" x14ac:dyDescent="0.35">
      <c r="A323" s="87" t="s">
        <v>1743</v>
      </c>
      <c r="B323" s="88" t="s">
        <v>1744</v>
      </c>
    </row>
    <row r="324" spans="1:2" ht="15" thickBot="1" x14ac:dyDescent="0.35">
      <c r="A324" s="99" t="s">
        <v>1920</v>
      </c>
      <c r="B324" s="85" t="s">
        <v>1917</v>
      </c>
    </row>
    <row r="325" spans="1:2" ht="15" thickBot="1" x14ac:dyDescent="0.35">
      <c r="A325" s="99" t="s">
        <v>1919</v>
      </c>
      <c r="B325" s="85" t="s">
        <v>1918</v>
      </c>
    </row>
    <row r="326" spans="1:2" ht="15" thickBot="1" x14ac:dyDescent="0.35">
      <c r="A326" s="90"/>
      <c r="B326" s="82"/>
    </row>
    <row r="327" spans="1:2" ht="15" customHeight="1" thickBot="1" x14ac:dyDescent="0.35">
      <c r="A327" s="90" t="s">
        <v>1745</v>
      </c>
      <c r="B327" s="82" t="s">
        <v>1746</v>
      </c>
    </row>
    <row r="328" spans="1:2" ht="15" thickBot="1" x14ac:dyDescent="0.35">
      <c r="A328" s="90" t="s">
        <v>1747</v>
      </c>
      <c r="B328" s="82" t="s">
        <v>1748</v>
      </c>
    </row>
    <row r="329" spans="1:2" ht="15" thickBot="1" x14ac:dyDescent="0.35">
      <c r="A329" s="90" t="s">
        <v>1749</v>
      </c>
      <c r="B329" s="82" t="s">
        <v>1750</v>
      </c>
    </row>
    <row r="330" spans="1:2" ht="15" thickBot="1" x14ac:dyDescent="0.35">
      <c r="A330" s="90"/>
      <c r="B330" s="82"/>
    </row>
    <row r="331" spans="1:2" ht="15" thickBot="1" x14ac:dyDescent="0.35">
      <c r="A331" s="96" t="s">
        <v>1751</v>
      </c>
      <c r="B331" s="97" t="s">
        <v>1752</v>
      </c>
    </row>
    <row r="332" spans="1:2" ht="15" thickBot="1" x14ac:dyDescent="0.35">
      <c r="A332" s="96" t="s">
        <v>1753</v>
      </c>
      <c r="B332" s="97" t="s">
        <v>1754</v>
      </c>
    </row>
    <row r="333" spans="1:2" ht="15" thickBot="1" x14ac:dyDescent="0.35">
      <c r="A333" s="99" t="s">
        <v>1755</v>
      </c>
      <c r="B333" s="85" t="s">
        <v>1756</v>
      </c>
    </row>
    <row r="334" spans="1:2" ht="15" thickBot="1" x14ac:dyDescent="0.35">
      <c r="A334" s="99" t="s">
        <v>1757</v>
      </c>
      <c r="B334" s="85" t="s">
        <v>1758</v>
      </c>
    </row>
    <row r="335" spans="1:2" ht="15" thickBot="1" x14ac:dyDescent="0.35">
      <c r="A335" s="99" t="s">
        <v>1759</v>
      </c>
      <c r="B335" s="85" t="s">
        <v>1760</v>
      </c>
    </row>
    <row r="336" spans="1:2" ht="15" thickBot="1" x14ac:dyDescent="0.35">
      <c r="A336" s="90"/>
      <c r="B336" s="82"/>
    </row>
    <row r="337" spans="1:2" ht="15" thickBot="1" x14ac:dyDescent="0.35">
      <c r="A337" s="96" t="s">
        <v>1761</v>
      </c>
      <c r="B337" s="97" t="s">
        <v>1762</v>
      </c>
    </row>
    <row r="338" spans="1:2" ht="15" thickBot="1" x14ac:dyDescent="0.35">
      <c r="A338" s="96" t="s">
        <v>1763</v>
      </c>
      <c r="B338" s="97" t="s">
        <v>1764</v>
      </c>
    </row>
    <row r="339" spans="1:2" ht="15" thickBot="1" x14ac:dyDescent="0.35">
      <c r="A339" s="96" t="s">
        <v>1765</v>
      </c>
      <c r="B339" s="97" t="s">
        <v>1766</v>
      </c>
    </row>
    <row r="340" spans="1:2" ht="15" thickBot="1" x14ac:dyDescent="0.35">
      <c r="A340" s="90" t="s">
        <v>1767</v>
      </c>
      <c r="B340" s="82" t="s">
        <v>1768</v>
      </c>
    </row>
    <row r="341" spans="1:2" ht="15" thickBot="1" x14ac:dyDescent="0.35">
      <c r="A341" s="89" t="s">
        <v>1769</v>
      </c>
      <c r="B341" s="98" t="s">
        <v>1770</v>
      </c>
    </row>
    <row r="342" spans="1:2" ht="15" thickBot="1" x14ac:dyDescent="0.35">
      <c r="A342" s="90"/>
      <c r="B342" s="82" t="s">
        <v>1771</v>
      </c>
    </row>
    <row r="343" spans="1:2" ht="15" thickBot="1" x14ac:dyDescent="0.35">
      <c r="A343" s="90"/>
      <c r="B343" s="82"/>
    </row>
    <row r="344" spans="1:2" ht="15" thickBot="1" x14ac:dyDescent="0.35">
      <c r="A344" s="96" t="s">
        <v>1772</v>
      </c>
      <c r="B344" s="97" t="s">
        <v>1773</v>
      </c>
    </row>
    <row r="345" spans="1:2" ht="15" thickBot="1" x14ac:dyDescent="0.35">
      <c r="A345" s="90" t="s">
        <v>1774</v>
      </c>
      <c r="B345" s="82" t="s">
        <v>1775</v>
      </c>
    </row>
    <row r="346" spans="1:2" ht="15" thickBot="1" x14ac:dyDescent="0.35">
      <c r="A346" s="90" t="s">
        <v>1776</v>
      </c>
      <c r="B346" s="82" t="s">
        <v>1777</v>
      </c>
    </row>
    <row r="347" spans="1:2" ht="15" thickBot="1" x14ac:dyDescent="0.35">
      <c r="A347" s="90" t="s">
        <v>1778</v>
      </c>
      <c r="B347" s="82" t="s">
        <v>1779</v>
      </c>
    </row>
    <row r="348" spans="1:2" ht="15" thickBot="1" x14ac:dyDescent="0.35">
      <c r="A348" s="90" t="s">
        <v>1780</v>
      </c>
      <c r="B348" s="82" t="s">
        <v>1781</v>
      </c>
    </row>
    <row r="349" spans="1:2" ht="15" thickBot="1" x14ac:dyDescent="0.35">
      <c r="A349" s="90" t="s">
        <v>1782</v>
      </c>
      <c r="B349" s="82" t="s">
        <v>1783</v>
      </c>
    </row>
    <row r="350" spans="1:2" ht="15" thickBot="1" x14ac:dyDescent="0.35">
      <c r="A350" s="90"/>
      <c r="B350" s="82"/>
    </row>
    <row r="351" spans="1:2" ht="15" thickBot="1" x14ac:dyDescent="0.35">
      <c r="A351" s="96" t="s">
        <v>1784</v>
      </c>
      <c r="B351" s="97" t="s">
        <v>1785</v>
      </c>
    </row>
    <row r="352" spans="1:2" ht="15" thickBot="1" x14ac:dyDescent="0.35">
      <c r="A352" s="90" t="s">
        <v>1786</v>
      </c>
      <c r="B352" s="82" t="s">
        <v>587</v>
      </c>
    </row>
    <row r="353" spans="1:2" ht="15" thickBot="1" x14ac:dyDescent="0.35">
      <c r="A353" s="90" t="s">
        <v>1787</v>
      </c>
      <c r="B353" s="82" t="s">
        <v>588</v>
      </c>
    </row>
    <row r="354" spans="1:2" ht="15" thickBot="1" x14ac:dyDescent="0.35">
      <c r="A354" s="90" t="s">
        <v>1788</v>
      </c>
      <c r="B354" s="82" t="s">
        <v>1789</v>
      </c>
    </row>
    <row r="355" spans="1:2" ht="15" thickBot="1" x14ac:dyDescent="0.35">
      <c r="A355" s="90"/>
      <c r="B355" s="82"/>
    </row>
    <row r="356" spans="1:2" ht="15" thickBot="1" x14ac:dyDescent="0.35">
      <c r="A356" s="96" t="s">
        <v>1790</v>
      </c>
      <c r="B356" s="97" t="s">
        <v>1791</v>
      </c>
    </row>
    <row r="357" spans="1:2" ht="15" thickBot="1" x14ac:dyDescent="0.35">
      <c r="A357" s="96" t="s">
        <v>1792</v>
      </c>
      <c r="B357" s="97" t="s">
        <v>1793</v>
      </c>
    </row>
    <row r="358" spans="1:2" ht="15" thickBot="1" x14ac:dyDescent="0.35">
      <c r="A358" s="90" t="s">
        <v>1794</v>
      </c>
      <c r="B358" s="82" t="s">
        <v>1795</v>
      </c>
    </row>
    <row r="359" spans="1:2" ht="15" thickBot="1" x14ac:dyDescent="0.35">
      <c r="A359" s="90" t="s">
        <v>1796</v>
      </c>
      <c r="B359" s="82" t="s">
        <v>1797</v>
      </c>
    </row>
    <row r="360" spans="1:2" ht="15" thickBot="1" x14ac:dyDescent="0.35">
      <c r="A360" s="90" t="s">
        <v>1798</v>
      </c>
      <c r="B360" s="82" t="s">
        <v>1799</v>
      </c>
    </row>
    <row r="361" spans="1:2" ht="15" thickBot="1" x14ac:dyDescent="0.35">
      <c r="A361" s="90" t="s">
        <v>1800</v>
      </c>
      <c r="B361" s="82" t="s">
        <v>1801</v>
      </c>
    </row>
    <row r="362" spans="1:2" ht="15" thickBot="1" x14ac:dyDescent="0.35">
      <c r="A362" s="90" t="s">
        <v>1802</v>
      </c>
      <c r="B362" s="82" t="s">
        <v>1803</v>
      </c>
    </row>
    <row r="363" spans="1:2" ht="15" thickBot="1" x14ac:dyDescent="0.35">
      <c r="A363" s="90" t="s">
        <v>1804</v>
      </c>
      <c r="B363" s="82" t="s">
        <v>1805</v>
      </c>
    </row>
    <row r="364" spans="1:2" ht="15" thickBot="1" x14ac:dyDescent="0.35">
      <c r="A364" s="90"/>
      <c r="B364" s="82"/>
    </row>
    <row r="365" spans="1:2" ht="15" thickBot="1" x14ac:dyDescent="0.35">
      <c r="A365" s="96" t="s">
        <v>1806</v>
      </c>
      <c r="B365" s="97" t="s">
        <v>1807</v>
      </c>
    </row>
    <row r="366" spans="1:2" ht="15" thickBot="1" x14ac:dyDescent="0.35">
      <c r="A366" s="96" t="s">
        <v>1808</v>
      </c>
      <c r="B366" s="97" t="s">
        <v>1809</v>
      </c>
    </row>
    <row r="367" spans="1:2" ht="15" thickBot="1" x14ac:dyDescent="0.35">
      <c r="A367" s="96" t="s">
        <v>1810</v>
      </c>
      <c r="B367" s="97" t="s">
        <v>1811</v>
      </c>
    </row>
    <row r="368" spans="1:2" ht="15" thickBot="1" x14ac:dyDescent="0.35">
      <c r="A368" s="96" t="s">
        <v>1812</v>
      </c>
      <c r="B368" s="97" t="s">
        <v>589</v>
      </c>
    </row>
    <row r="369" spans="1:2" ht="15" thickBot="1" x14ac:dyDescent="0.35">
      <c r="A369" s="96" t="s">
        <v>1813</v>
      </c>
      <c r="B369" s="97" t="s">
        <v>1814</v>
      </c>
    </row>
    <row r="370" spans="1:2" ht="15" thickBot="1" x14ac:dyDescent="0.35">
      <c r="A370" s="87" t="s">
        <v>1815</v>
      </c>
      <c r="B370" s="88" t="s">
        <v>1816</v>
      </c>
    </row>
    <row r="371" spans="1:2" ht="15" thickBot="1" x14ac:dyDescent="0.35">
      <c r="A371" s="99" t="s">
        <v>1921</v>
      </c>
      <c r="B371" s="85" t="s">
        <v>1817</v>
      </c>
    </row>
    <row r="372" spans="1:2" ht="15" thickBot="1" x14ac:dyDescent="0.35">
      <c r="A372" s="99" t="s">
        <v>1922</v>
      </c>
      <c r="B372" s="85" t="s">
        <v>1818</v>
      </c>
    </row>
    <row r="373" spans="1:2" ht="15" thickBot="1" x14ac:dyDescent="0.35">
      <c r="A373" s="90"/>
      <c r="B373" s="82"/>
    </row>
    <row r="374" spans="1:2" ht="15" thickBot="1" x14ac:dyDescent="0.35">
      <c r="A374" s="90" t="s">
        <v>1819</v>
      </c>
      <c r="B374" s="82" t="s">
        <v>1820</v>
      </c>
    </row>
    <row r="375" spans="1:2" ht="15" thickBot="1" x14ac:dyDescent="0.35">
      <c r="A375" s="90" t="s">
        <v>1821</v>
      </c>
      <c r="B375" s="82" t="s">
        <v>1822</v>
      </c>
    </row>
    <row r="376" spans="1:2" ht="15" thickBot="1" x14ac:dyDescent="0.35">
      <c r="A376" s="90" t="s">
        <v>1823</v>
      </c>
      <c r="B376" s="82" t="s">
        <v>1824</v>
      </c>
    </row>
    <row r="377" spans="1:2" ht="15" thickBot="1" x14ac:dyDescent="0.35">
      <c r="A377" s="90" t="s">
        <v>1825</v>
      </c>
      <c r="B377" s="82" t="s">
        <v>1826</v>
      </c>
    </row>
    <row r="378" spans="1:2" ht="15" thickBot="1" x14ac:dyDescent="0.35">
      <c r="A378" s="90" t="s">
        <v>1827</v>
      </c>
      <c r="B378" s="82" t="s">
        <v>1828</v>
      </c>
    </row>
    <row r="379" spans="1:2" ht="15" thickBot="1" x14ac:dyDescent="0.35">
      <c r="A379" s="90"/>
      <c r="B379" s="82"/>
    </row>
    <row r="380" spans="1:2" ht="15" thickBot="1" x14ac:dyDescent="0.35">
      <c r="A380" s="96" t="s">
        <v>1829</v>
      </c>
      <c r="B380" s="97" t="s">
        <v>1830</v>
      </c>
    </row>
    <row r="381" spans="1:2" ht="15" thickBot="1" x14ac:dyDescent="0.35">
      <c r="A381" s="96" t="s">
        <v>1831</v>
      </c>
      <c r="B381" s="97" t="s">
        <v>1832</v>
      </c>
    </row>
    <row r="382" spans="1:2" ht="15" thickBot="1" x14ac:dyDescent="0.35">
      <c r="A382" s="90" t="s">
        <v>1833</v>
      </c>
      <c r="B382" s="82" t="s">
        <v>1834</v>
      </c>
    </row>
    <row r="383" spans="1:2" ht="15" thickBot="1" x14ac:dyDescent="0.35">
      <c r="A383" s="90" t="s">
        <v>1835</v>
      </c>
      <c r="B383" s="82" t="s">
        <v>1836</v>
      </c>
    </row>
    <row r="384" spans="1:2" ht="15" thickBot="1" x14ac:dyDescent="0.35">
      <c r="A384" s="90" t="s">
        <v>1837</v>
      </c>
      <c r="B384" s="82" t="s">
        <v>1838</v>
      </c>
    </row>
    <row r="385" spans="1:2" ht="15" thickBot="1" x14ac:dyDescent="0.35">
      <c r="A385" s="90"/>
      <c r="B385" s="82"/>
    </row>
    <row r="386" spans="1:2" ht="15" thickBot="1" x14ac:dyDescent="0.35">
      <c r="A386" s="96" t="s">
        <v>1839</v>
      </c>
      <c r="B386" s="97" t="s">
        <v>1840</v>
      </c>
    </row>
    <row r="387" spans="1:2" ht="15" thickBot="1" x14ac:dyDescent="0.35">
      <c r="A387" s="96" t="s">
        <v>1841</v>
      </c>
      <c r="B387" s="97" t="s">
        <v>1842</v>
      </c>
    </row>
    <row r="388" spans="1:2" ht="15" thickBot="1" x14ac:dyDescent="0.35">
      <c r="A388" s="96" t="s">
        <v>1843</v>
      </c>
      <c r="B388" s="97" t="s">
        <v>1844</v>
      </c>
    </row>
    <row r="389" spans="1:2" ht="15" thickBot="1" x14ac:dyDescent="0.35">
      <c r="A389" s="96" t="s">
        <v>1845</v>
      </c>
      <c r="B389" s="97" t="s">
        <v>1846</v>
      </c>
    </row>
    <row r="390" spans="1:2" ht="15" thickBot="1" x14ac:dyDescent="0.35">
      <c r="A390" s="90" t="s">
        <v>1847</v>
      </c>
      <c r="B390" s="82" t="s">
        <v>1848</v>
      </c>
    </row>
    <row r="391" spans="1:2" ht="15" thickBot="1" x14ac:dyDescent="0.35">
      <c r="A391" s="90" t="s">
        <v>1849</v>
      </c>
      <c r="B391" s="82" t="s">
        <v>1850</v>
      </c>
    </row>
    <row r="392" spans="1:2" ht="15" thickBot="1" x14ac:dyDescent="0.35">
      <c r="A392" s="90" t="s">
        <v>1851</v>
      </c>
      <c r="B392" s="82" t="s">
        <v>1852</v>
      </c>
    </row>
    <row r="393" spans="1:2" ht="15" thickBot="1" x14ac:dyDescent="0.35">
      <c r="A393" s="90" t="s">
        <v>1853</v>
      </c>
      <c r="B393" s="82" t="s">
        <v>1854</v>
      </c>
    </row>
    <row r="394" spans="1:2" ht="15" thickBot="1" x14ac:dyDescent="0.35">
      <c r="A394" s="90" t="s">
        <v>1855</v>
      </c>
      <c r="B394" s="82" t="s">
        <v>1856</v>
      </c>
    </row>
    <row r="395" spans="1:2" ht="15" thickBot="1" x14ac:dyDescent="0.35">
      <c r="A395" s="90" t="s">
        <v>1857</v>
      </c>
      <c r="B395" s="82" t="s">
        <v>1858</v>
      </c>
    </row>
    <row r="396" spans="1:2" ht="15" thickBot="1" x14ac:dyDescent="0.35">
      <c r="A396" s="90" t="s">
        <v>1859</v>
      </c>
      <c r="B396" s="82" t="s">
        <v>1860</v>
      </c>
    </row>
    <row r="397" spans="1:2" ht="15" thickBot="1" x14ac:dyDescent="0.35">
      <c r="A397" s="90"/>
      <c r="B397" s="82"/>
    </row>
    <row r="398" spans="1:2" ht="15" thickBot="1" x14ac:dyDescent="0.35">
      <c r="A398" s="96" t="s">
        <v>1863</v>
      </c>
      <c r="B398" s="97" t="s">
        <v>1864</v>
      </c>
    </row>
    <row r="399" spans="1:2" ht="15" thickBot="1" x14ac:dyDescent="0.35">
      <c r="A399" s="96" t="s">
        <v>1865</v>
      </c>
      <c r="B399" s="97" t="s">
        <v>1846</v>
      </c>
    </row>
    <row r="400" spans="1:2" ht="15" thickBot="1" x14ac:dyDescent="0.35">
      <c r="A400" s="96" t="s">
        <v>1866</v>
      </c>
      <c r="B400" s="97" t="s">
        <v>1867</v>
      </c>
    </row>
    <row r="401" spans="1:2" ht="15" thickBot="1" x14ac:dyDescent="0.35">
      <c r="A401" s="90" t="s">
        <v>1868</v>
      </c>
      <c r="B401" s="82" t="s">
        <v>1869</v>
      </c>
    </row>
    <row r="402" spans="1:2" ht="15" thickBot="1" x14ac:dyDescent="0.35">
      <c r="A402" s="90" t="s">
        <v>1870</v>
      </c>
      <c r="B402" s="82" t="s">
        <v>1871</v>
      </c>
    </row>
    <row r="403" spans="1:2" ht="15" thickBot="1" x14ac:dyDescent="0.35">
      <c r="A403" s="90" t="s">
        <v>1872</v>
      </c>
      <c r="B403" s="82" t="s">
        <v>1873</v>
      </c>
    </row>
    <row r="404" spans="1:2" ht="15" thickBot="1" x14ac:dyDescent="0.35">
      <c r="A404" s="90" t="s">
        <v>1874</v>
      </c>
      <c r="B404" s="82" t="s">
        <v>1875</v>
      </c>
    </row>
    <row r="405" spans="1:2" ht="15" thickBot="1" x14ac:dyDescent="0.35">
      <c r="A405" s="90" t="s">
        <v>1876</v>
      </c>
      <c r="B405" s="82" t="s">
        <v>1877</v>
      </c>
    </row>
    <row r="406" spans="1:2" ht="15" thickBot="1" x14ac:dyDescent="0.35">
      <c r="A406" s="90" t="s">
        <v>1878</v>
      </c>
      <c r="B406" s="82" t="s">
        <v>1879</v>
      </c>
    </row>
    <row r="407" spans="1:2" ht="15" thickBot="1" x14ac:dyDescent="0.35">
      <c r="A407" s="90"/>
      <c r="B407" s="82"/>
    </row>
    <row r="408" spans="1:2" ht="15" thickBot="1" x14ac:dyDescent="0.35">
      <c r="A408" s="96" t="s">
        <v>1880</v>
      </c>
      <c r="B408" s="97" t="s">
        <v>1881</v>
      </c>
    </row>
    <row r="409" spans="1:2" ht="15" thickBot="1" x14ac:dyDescent="0.35">
      <c r="A409" s="96" t="s">
        <v>1882</v>
      </c>
      <c r="B409" s="97" t="s">
        <v>1883</v>
      </c>
    </row>
    <row r="410" spans="1:2" ht="15" thickBot="1" x14ac:dyDescent="0.35">
      <c r="A410" s="96" t="s">
        <v>1884</v>
      </c>
      <c r="B410" s="97" t="s">
        <v>1885</v>
      </c>
    </row>
    <row r="411" spans="1:2" ht="15" thickBot="1" x14ac:dyDescent="0.35">
      <c r="A411" s="96" t="s">
        <v>1886</v>
      </c>
      <c r="B411" s="97" t="s">
        <v>1887</v>
      </c>
    </row>
    <row r="412" spans="1:2" ht="15" thickBot="1" x14ac:dyDescent="0.35">
      <c r="A412" s="90" t="s">
        <v>1888</v>
      </c>
      <c r="B412" s="82" t="s">
        <v>1889</v>
      </c>
    </row>
    <row r="413" spans="1:2" ht="15" thickBot="1" x14ac:dyDescent="0.35">
      <c r="A413" s="90"/>
      <c r="B413" s="82"/>
    </row>
    <row r="414" spans="1:2" ht="15" thickBot="1" x14ac:dyDescent="0.35">
      <c r="A414" s="96" t="s">
        <v>1890</v>
      </c>
      <c r="B414" s="97" t="s">
        <v>1891</v>
      </c>
    </row>
    <row r="415" spans="1:2" ht="15" thickBot="1" x14ac:dyDescent="0.35">
      <c r="A415" s="90" t="s">
        <v>1892</v>
      </c>
      <c r="B415" s="82" t="s">
        <v>1861</v>
      </c>
    </row>
    <row r="416" spans="1:2" ht="15" thickBot="1" x14ac:dyDescent="0.35">
      <c r="A416" s="90" t="s">
        <v>1893</v>
      </c>
      <c r="B416" s="82" t="s">
        <v>1862</v>
      </c>
    </row>
    <row r="417" spans="1:2" ht="15" thickBot="1" x14ac:dyDescent="0.35">
      <c r="A417" s="90"/>
      <c r="B417" s="82"/>
    </row>
    <row r="418" spans="1:2" ht="15" thickBot="1" x14ac:dyDescent="0.35">
      <c r="A418" s="96" t="s">
        <v>1894</v>
      </c>
      <c r="B418" s="97" t="s">
        <v>1895</v>
      </c>
    </row>
    <row r="419" spans="1:2" ht="15" thickBot="1" x14ac:dyDescent="0.35">
      <c r="A419" s="89" t="s">
        <v>1896</v>
      </c>
      <c r="B419" s="98" t="s">
        <v>1897</v>
      </c>
    </row>
    <row r="420" spans="1:2" ht="15" thickBot="1" x14ac:dyDescent="0.35">
      <c r="A420" s="89" t="s">
        <v>1898</v>
      </c>
      <c r="B420" s="98" t="s">
        <v>1899</v>
      </c>
    </row>
    <row r="421" spans="1:2" ht="15" thickBot="1" x14ac:dyDescent="0.35">
      <c r="A421" s="96" t="s">
        <v>1900</v>
      </c>
      <c r="B421" s="97" t="s">
        <v>1901</v>
      </c>
    </row>
    <row r="422" spans="1:2" x14ac:dyDescent="0.3">
      <c r="A422" s="90" t="s">
        <v>1902</v>
      </c>
      <c r="B422" s="82" t="s">
        <v>1903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67"/>
  <sheetViews>
    <sheetView topLeftCell="A39" workbookViewId="0">
      <selection activeCell="H59" sqref="H59"/>
    </sheetView>
  </sheetViews>
  <sheetFormatPr baseColWidth="10" defaultRowHeight="14.4" x14ac:dyDescent="0.3"/>
  <cols>
    <col min="1" max="1" width="29.109375" customWidth="1"/>
    <col min="2" max="2" width="16.5546875" customWidth="1"/>
    <col min="3" max="3" width="60" customWidth="1"/>
    <col min="4" max="4" width="34" customWidth="1"/>
    <col min="5" max="5" width="41.5546875" customWidth="1"/>
    <col min="6" max="6" width="39.5546875" customWidth="1"/>
    <col min="7" max="7" width="87" customWidth="1"/>
    <col min="8" max="8" width="70" customWidth="1"/>
    <col min="9" max="9" width="75.6640625" customWidth="1"/>
    <col min="10" max="10" width="78.5546875" customWidth="1"/>
  </cols>
  <sheetData>
    <row r="2" spans="1:10" ht="17.399999999999999" x14ac:dyDescent="0.3">
      <c r="A2" s="5" t="s">
        <v>62</v>
      </c>
      <c r="B2" s="5" t="s">
        <v>50</v>
      </c>
      <c r="C2" s="5" t="s">
        <v>49</v>
      </c>
      <c r="D2" s="5" t="s">
        <v>83</v>
      </c>
      <c r="E2" s="5" t="s">
        <v>126</v>
      </c>
      <c r="F2" s="7" t="s">
        <v>1258</v>
      </c>
      <c r="G2" s="7" t="s">
        <v>1259</v>
      </c>
      <c r="H2" s="7" t="s">
        <v>199</v>
      </c>
      <c r="I2" s="237" t="s">
        <v>2270</v>
      </c>
      <c r="J2" s="237" t="s">
        <v>2271</v>
      </c>
    </row>
    <row r="3" spans="1:10" x14ac:dyDescent="0.3">
      <c r="A3" s="3" t="s">
        <v>63</v>
      </c>
      <c r="B3" s="4">
        <v>1</v>
      </c>
      <c r="C3" s="1" t="s">
        <v>12</v>
      </c>
      <c r="D3" s="1" t="s">
        <v>84</v>
      </c>
      <c r="F3" s="1"/>
      <c r="G3" s="80" t="s">
        <v>1928</v>
      </c>
      <c r="H3" t="s">
        <v>200</v>
      </c>
      <c r="I3" s="1"/>
      <c r="J3" s="1"/>
    </row>
    <row r="4" spans="1:10" x14ac:dyDescent="0.3">
      <c r="A4" t="s">
        <v>64</v>
      </c>
      <c r="B4" s="4">
        <v>2</v>
      </c>
      <c r="C4" s="1" t="s">
        <v>13</v>
      </c>
      <c r="D4" s="2" t="s">
        <v>85</v>
      </c>
      <c r="E4" t="s">
        <v>34</v>
      </c>
      <c r="F4" s="109" t="s">
        <v>1928</v>
      </c>
      <c r="G4" s="1" t="s">
        <v>1263</v>
      </c>
      <c r="H4" t="s">
        <v>1248</v>
      </c>
      <c r="I4" s="238" t="s">
        <v>2272</v>
      </c>
      <c r="J4" s="238" t="s">
        <v>2272</v>
      </c>
    </row>
    <row r="5" spans="1:10" x14ac:dyDescent="0.3">
      <c r="A5" t="s">
        <v>65</v>
      </c>
      <c r="B5" s="4">
        <v>3</v>
      </c>
      <c r="C5" s="1" t="s">
        <v>14</v>
      </c>
      <c r="D5" s="1" t="s">
        <v>86</v>
      </c>
      <c r="E5" t="s">
        <v>104</v>
      </c>
      <c r="F5" s="109" t="s">
        <v>1927</v>
      </c>
      <c r="G5" s="1" t="s">
        <v>127</v>
      </c>
      <c r="H5" t="s">
        <v>201</v>
      </c>
      <c r="I5" s="239" t="s">
        <v>2273</v>
      </c>
      <c r="J5" s="1"/>
    </row>
    <row r="6" spans="1:10" x14ac:dyDescent="0.3">
      <c r="A6" t="s">
        <v>66</v>
      </c>
      <c r="B6" s="4">
        <v>4</v>
      </c>
      <c r="C6" s="2" t="s">
        <v>15</v>
      </c>
      <c r="D6" s="2" t="s">
        <v>87</v>
      </c>
      <c r="E6" s="6" t="s">
        <v>105</v>
      </c>
      <c r="F6" s="109" t="s">
        <v>1942</v>
      </c>
      <c r="G6" s="2" t="s">
        <v>128</v>
      </c>
      <c r="H6" t="s">
        <v>1246</v>
      </c>
      <c r="I6" s="239" t="s">
        <v>2274</v>
      </c>
      <c r="J6" s="1"/>
    </row>
    <row r="7" spans="1:10" x14ac:dyDescent="0.3">
      <c r="A7" t="s">
        <v>67</v>
      </c>
      <c r="B7" s="4">
        <v>5</v>
      </c>
      <c r="C7" s="2" t="s">
        <v>16</v>
      </c>
      <c r="D7" s="2" t="s">
        <v>88</v>
      </c>
      <c r="E7" s="6" t="s">
        <v>106</v>
      </c>
      <c r="F7" s="109" t="s">
        <v>1944</v>
      </c>
      <c r="G7" s="1" t="s">
        <v>129</v>
      </c>
      <c r="H7" t="s">
        <v>202</v>
      </c>
      <c r="I7" s="239" t="s">
        <v>2275</v>
      </c>
      <c r="J7" s="1"/>
    </row>
    <row r="8" spans="1:10" x14ac:dyDescent="0.3">
      <c r="A8" t="s">
        <v>68</v>
      </c>
      <c r="B8" s="4">
        <v>6</v>
      </c>
      <c r="C8" s="2" t="s">
        <v>17</v>
      </c>
      <c r="D8" s="2" t="s">
        <v>89</v>
      </c>
      <c r="E8" s="6" t="s">
        <v>107</v>
      </c>
      <c r="H8" t="s">
        <v>203</v>
      </c>
      <c r="I8" s="239" t="s">
        <v>2276</v>
      </c>
      <c r="J8" s="1"/>
    </row>
    <row r="9" spans="1:10" x14ac:dyDescent="0.3">
      <c r="A9" t="s">
        <v>69</v>
      </c>
      <c r="B9" s="4">
        <v>7</v>
      </c>
      <c r="C9" s="2" t="s">
        <v>18</v>
      </c>
      <c r="D9" s="2" t="s">
        <v>90</v>
      </c>
      <c r="E9" s="6" t="s">
        <v>108</v>
      </c>
      <c r="G9" s="80" t="s">
        <v>1927</v>
      </c>
      <c r="H9" t="s">
        <v>1247</v>
      </c>
      <c r="I9" s="239" t="s">
        <v>2277</v>
      </c>
      <c r="J9" s="240" t="s">
        <v>2278</v>
      </c>
    </row>
    <row r="10" spans="1:10" x14ac:dyDescent="0.3">
      <c r="A10" t="s">
        <v>70</v>
      </c>
      <c r="B10" s="4">
        <v>8</v>
      </c>
      <c r="C10" s="2" t="s">
        <v>19</v>
      </c>
      <c r="D10" s="2" t="s">
        <v>91</v>
      </c>
      <c r="E10" s="6" t="s">
        <v>109</v>
      </c>
      <c r="G10" s="2" t="s">
        <v>130</v>
      </c>
      <c r="H10" t="s">
        <v>1249</v>
      </c>
      <c r="I10" s="239" t="s">
        <v>2279</v>
      </c>
      <c r="J10" s="1"/>
    </row>
    <row r="11" spans="1:10" x14ac:dyDescent="0.3">
      <c r="A11" t="s">
        <v>71</v>
      </c>
      <c r="B11" s="4">
        <v>9</v>
      </c>
      <c r="C11" s="2" t="s">
        <v>20</v>
      </c>
      <c r="D11" s="2" t="s">
        <v>92</v>
      </c>
      <c r="E11" s="6" t="s">
        <v>110</v>
      </c>
      <c r="G11" s="1" t="s">
        <v>131</v>
      </c>
      <c r="H11" t="s">
        <v>204</v>
      </c>
      <c r="I11" s="239" t="s">
        <v>2280</v>
      </c>
      <c r="J11" s="1"/>
    </row>
    <row r="12" spans="1:10" x14ac:dyDescent="0.3">
      <c r="B12" s="4">
        <v>10</v>
      </c>
      <c r="C12" s="2" t="s">
        <v>21</v>
      </c>
      <c r="D12" s="2" t="s">
        <v>93</v>
      </c>
      <c r="E12" s="6" t="s">
        <v>111</v>
      </c>
      <c r="G12" s="1" t="s">
        <v>132</v>
      </c>
      <c r="H12" t="s">
        <v>205</v>
      </c>
      <c r="I12" s="239" t="s">
        <v>2281</v>
      </c>
      <c r="J12" s="1"/>
    </row>
    <row r="13" spans="1:10" x14ac:dyDescent="0.3">
      <c r="A13" s="3" t="s">
        <v>72</v>
      </c>
      <c r="B13" s="4">
        <v>11</v>
      </c>
      <c r="C13" s="2" t="s">
        <v>22</v>
      </c>
      <c r="D13" s="2" t="s">
        <v>94</v>
      </c>
      <c r="E13" s="6" t="s">
        <v>112</v>
      </c>
      <c r="G13" s="1" t="s">
        <v>133</v>
      </c>
      <c r="H13" t="s">
        <v>206</v>
      </c>
      <c r="I13" s="239" t="s">
        <v>2282</v>
      </c>
      <c r="J13" s="1"/>
    </row>
    <row r="14" spans="1:10" x14ac:dyDescent="0.3">
      <c r="A14" t="s">
        <v>73</v>
      </c>
      <c r="B14" s="4">
        <v>12</v>
      </c>
      <c r="C14" s="2" t="s">
        <v>23</v>
      </c>
      <c r="D14" s="2" t="s">
        <v>95</v>
      </c>
      <c r="E14" s="6" t="s">
        <v>113</v>
      </c>
      <c r="G14" s="1" t="s">
        <v>134</v>
      </c>
      <c r="H14" t="s">
        <v>207</v>
      </c>
      <c r="I14" s="239" t="s">
        <v>2283</v>
      </c>
      <c r="J14" s="239" t="s">
        <v>2284</v>
      </c>
    </row>
    <row r="15" spans="1:10" x14ac:dyDescent="0.3">
      <c r="A15" t="s">
        <v>74</v>
      </c>
      <c r="B15" s="4">
        <v>13</v>
      </c>
      <c r="C15" s="2" t="s">
        <v>24</v>
      </c>
      <c r="D15" s="2" t="s">
        <v>96</v>
      </c>
      <c r="E15" s="6" t="s">
        <v>114</v>
      </c>
      <c r="G15" s="1" t="s">
        <v>135</v>
      </c>
      <c r="H15" t="s">
        <v>1250</v>
      </c>
      <c r="I15" s="239" t="s">
        <v>2285</v>
      </c>
      <c r="J15" s="239"/>
    </row>
    <row r="16" spans="1:10" x14ac:dyDescent="0.3">
      <c r="A16" t="s">
        <v>75</v>
      </c>
      <c r="B16" s="4">
        <v>14</v>
      </c>
      <c r="C16" s="2" t="s">
        <v>25</v>
      </c>
      <c r="D16" s="2" t="s">
        <v>97</v>
      </c>
      <c r="E16" s="6" t="s">
        <v>115</v>
      </c>
      <c r="G16" s="1" t="s">
        <v>136</v>
      </c>
      <c r="H16" t="s">
        <v>208</v>
      </c>
      <c r="I16" s="239" t="s">
        <v>2286</v>
      </c>
      <c r="J16" s="239" t="s">
        <v>2287</v>
      </c>
    </row>
    <row r="17" spans="1:10" x14ac:dyDescent="0.3">
      <c r="A17" t="s">
        <v>76</v>
      </c>
      <c r="B17" s="4">
        <v>15</v>
      </c>
      <c r="C17" s="2" t="s">
        <v>26</v>
      </c>
      <c r="D17" s="2" t="s">
        <v>98</v>
      </c>
      <c r="E17" s="6" t="s">
        <v>116</v>
      </c>
      <c r="G17" s="1" t="s">
        <v>137</v>
      </c>
      <c r="H17" t="s">
        <v>209</v>
      </c>
      <c r="I17" s="238" t="s">
        <v>2288</v>
      </c>
      <c r="J17" s="238" t="s">
        <v>2288</v>
      </c>
    </row>
    <row r="18" spans="1:10" x14ac:dyDescent="0.3">
      <c r="A18" t="s">
        <v>77</v>
      </c>
      <c r="B18" s="4">
        <v>16</v>
      </c>
      <c r="C18" s="2" t="s">
        <v>27</v>
      </c>
      <c r="D18" s="2" t="s">
        <v>99</v>
      </c>
      <c r="E18" s="6" t="s">
        <v>117</v>
      </c>
      <c r="G18" s="1" t="s">
        <v>138</v>
      </c>
      <c r="H18" t="s">
        <v>210</v>
      </c>
      <c r="I18" s="239" t="s">
        <v>2289</v>
      </c>
      <c r="J18" s="1"/>
    </row>
    <row r="19" spans="1:10" x14ac:dyDescent="0.3">
      <c r="A19" t="s">
        <v>78</v>
      </c>
      <c r="B19" s="4">
        <v>17</v>
      </c>
      <c r="C19" s="2" t="s">
        <v>28</v>
      </c>
      <c r="D19" s="2" t="s">
        <v>85</v>
      </c>
      <c r="E19" s="6" t="s">
        <v>118</v>
      </c>
      <c r="G19" s="1" t="s">
        <v>139</v>
      </c>
      <c r="H19" t="s">
        <v>1251</v>
      </c>
      <c r="I19" s="239" t="s">
        <v>2290</v>
      </c>
      <c r="J19" s="1"/>
    </row>
    <row r="20" spans="1:10" x14ac:dyDescent="0.3">
      <c r="B20" s="4">
        <v>18</v>
      </c>
      <c r="C20" s="2" t="s">
        <v>29</v>
      </c>
      <c r="D20" s="2" t="s">
        <v>100</v>
      </c>
      <c r="E20" s="6" t="s">
        <v>119</v>
      </c>
      <c r="G20" s="1" t="s">
        <v>140</v>
      </c>
      <c r="I20" s="239" t="s">
        <v>2291</v>
      </c>
      <c r="J20" s="1"/>
    </row>
    <row r="21" spans="1:10" x14ac:dyDescent="0.3">
      <c r="A21" s="3" t="s">
        <v>79</v>
      </c>
      <c r="B21" s="4">
        <v>19</v>
      </c>
      <c r="C21" s="2" t="s">
        <v>30</v>
      </c>
      <c r="D21" s="2" t="s">
        <v>101</v>
      </c>
      <c r="E21" s="6" t="s">
        <v>120</v>
      </c>
      <c r="G21" s="1" t="s">
        <v>141</v>
      </c>
      <c r="I21" s="239" t="s">
        <v>2292</v>
      </c>
      <c r="J21" s="1"/>
    </row>
    <row r="22" spans="1:10" x14ac:dyDescent="0.3">
      <c r="A22" t="s">
        <v>80</v>
      </c>
      <c r="B22" s="4">
        <v>20</v>
      </c>
      <c r="C22" s="2" t="s">
        <v>31</v>
      </c>
      <c r="D22" s="2" t="s">
        <v>102</v>
      </c>
      <c r="E22" s="6" t="s">
        <v>121</v>
      </c>
      <c r="G22" s="1" t="s">
        <v>142</v>
      </c>
      <c r="I22" s="239" t="s">
        <v>2293</v>
      </c>
      <c r="J22" s="1"/>
    </row>
    <row r="23" spans="1:10" x14ac:dyDescent="0.3">
      <c r="A23" t="s">
        <v>81</v>
      </c>
      <c r="B23" s="4">
        <v>21</v>
      </c>
      <c r="C23" s="2" t="s">
        <v>32</v>
      </c>
      <c r="D23" s="2" t="s">
        <v>103</v>
      </c>
      <c r="E23" s="6"/>
      <c r="G23" s="1" t="s">
        <v>143</v>
      </c>
      <c r="I23" s="239" t="s">
        <v>2294</v>
      </c>
      <c r="J23" s="1"/>
    </row>
    <row r="24" spans="1:10" x14ac:dyDescent="0.3">
      <c r="A24" t="s">
        <v>82</v>
      </c>
      <c r="B24" s="4">
        <v>22</v>
      </c>
      <c r="E24" s="6"/>
      <c r="G24" s="1" t="s">
        <v>144</v>
      </c>
      <c r="I24" s="239" t="s">
        <v>2295</v>
      </c>
      <c r="J24" s="1"/>
    </row>
    <row r="25" spans="1:10" x14ac:dyDescent="0.3">
      <c r="B25" s="4">
        <v>23</v>
      </c>
      <c r="E25" s="6" t="s">
        <v>122</v>
      </c>
      <c r="G25" s="1" t="s">
        <v>145</v>
      </c>
      <c r="I25" s="239" t="s">
        <v>2296</v>
      </c>
      <c r="J25" s="1"/>
    </row>
    <row r="26" spans="1:10" x14ac:dyDescent="0.3">
      <c r="B26" s="4">
        <v>24</v>
      </c>
      <c r="E26" s="6" t="s">
        <v>123</v>
      </c>
      <c r="G26" s="1" t="s">
        <v>146</v>
      </c>
      <c r="I26" s="239" t="s">
        <v>2297</v>
      </c>
      <c r="J26" s="1"/>
    </row>
    <row r="27" spans="1:10" x14ac:dyDescent="0.3">
      <c r="B27" s="4">
        <v>25</v>
      </c>
      <c r="E27" s="6" t="s">
        <v>124</v>
      </c>
      <c r="G27" s="1" t="s">
        <v>147</v>
      </c>
      <c r="I27" s="239" t="s">
        <v>2298</v>
      </c>
      <c r="J27" s="1"/>
    </row>
    <row r="28" spans="1:10" x14ac:dyDescent="0.3">
      <c r="B28" s="4">
        <v>26</v>
      </c>
      <c r="E28" s="2" t="s">
        <v>125</v>
      </c>
      <c r="G28" s="1" t="s">
        <v>148</v>
      </c>
      <c r="I28" s="239" t="s">
        <v>2299</v>
      </c>
      <c r="J28" s="1"/>
    </row>
    <row r="29" spans="1:10" x14ac:dyDescent="0.3">
      <c r="B29" s="4">
        <v>27</v>
      </c>
      <c r="G29" s="1" t="s">
        <v>149</v>
      </c>
      <c r="I29" s="239" t="s">
        <v>2300</v>
      </c>
      <c r="J29" s="1"/>
    </row>
    <row r="30" spans="1:10" x14ac:dyDescent="0.3">
      <c r="B30" s="4">
        <v>28</v>
      </c>
      <c r="G30" s="1" t="s">
        <v>150</v>
      </c>
      <c r="I30" s="239" t="s">
        <v>2301</v>
      </c>
      <c r="J30" s="1"/>
    </row>
    <row r="31" spans="1:10" x14ac:dyDescent="0.3">
      <c r="B31" s="4">
        <v>29</v>
      </c>
      <c r="G31" s="1" t="s">
        <v>151</v>
      </c>
      <c r="I31" s="239" t="s">
        <v>2302</v>
      </c>
      <c r="J31" s="1"/>
    </row>
    <row r="32" spans="1:10" x14ac:dyDescent="0.3">
      <c r="B32" s="4">
        <v>30</v>
      </c>
      <c r="G32" s="1" t="s">
        <v>152</v>
      </c>
      <c r="I32" s="239" t="s">
        <v>2303</v>
      </c>
      <c r="J32" s="1"/>
    </row>
    <row r="33" spans="2:10" x14ac:dyDescent="0.3">
      <c r="B33" s="4">
        <v>31</v>
      </c>
      <c r="G33" s="1" t="s">
        <v>153</v>
      </c>
      <c r="I33" s="239" t="s">
        <v>2304</v>
      </c>
      <c r="J33" s="1"/>
    </row>
    <row r="34" spans="2:10" x14ac:dyDescent="0.3">
      <c r="B34" s="4">
        <v>32</v>
      </c>
      <c r="G34" s="1" t="s">
        <v>154</v>
      </c>
      <c r="I34" s="239" t="s">
        <v>2305</v>
      </c>
      <c r="J34" s="1"/>
    </row>
    <row r="35" spans="2:10" x14ac:dyDescent="0.3">
      <c r="B35" s="4">
        <v>33</v>
      </c>
      <c r="G35" s="1" t="s">
        <v>155</v>
      </c>
      <c r="I35" s="239" t="s">
        <v>2306</v>
      </c>
      <c r="J35" s="1"/>
    </row>
    <row r="36" spans="2:10" x14ac:dyDescent="0.3">
      <c r="B36" s="4">
        <v>34</v>
      </c>
      <c r="G36" s="1" t="s">
        <v>156</v>
      </c>
      <c r="I36" s="239" t="s">
        <v>2307</v>
      </c>
      <c r="J36" s="1"/>
    </row>
    <row r="37" spans="2:10" x14ac:dyDescent="0.3">
      <c r="B37" s="4">
        <v>35</v>
      </c>
      <c r="G37" s="1" t="s">
        <v>157</v>
      </c>
      <c r="I37" s="238" t="s">
        <v>2308</v>
      </c>
      <c r="J37" s="238" t="s">
        <v>2308</v>
      </c>
    </row>
    <row r="38" spans="2:10" x14ac:dyDescent="0.3">
      <c r="B38" s="4">
        <v>36</v>
      </c>
      <c r="G38" s="1" t="s">
        <v>158</v>
      </c>
      <c r="I38" s="239" t="s">
        <v>2309</v>
      </c>
      <c r="J38" s="1"/>
    </row>
    <row r="39" spans="2:10" x14ac:dyDescent="0.3">
      <c r="B39" s="4">
        <v>37</v>
      </c>
      <c r="G39" s="1" t="s">
        <v>159</v>
      </c>
      <c r="I39" s="239" t="s">
        <v>2310</v>
      </c>
      <c r="J39" s="1"/>
    </row>
    <row r="40" spans="2:10" x14ac:dyDescent="0.3">
      <c r="B40" s="4">
        <v>38</v>
      </c>
      <c r="G40" s="1" t="s">
        <v>160</v>
      </c>
      <c r="I40" s="239" t="s">
        <v>2311</v>
      </c>
      <c r="J40" s="1"/>
    </row>
    <row r="41" spans="2:10" x14ac:dyDescent="0.3">
      <c r="B41" s="4">
        <v>39</v>
      </c>
      <c r="G41" s="80" t="s">
        <v>1942</v>
      </c>
      <c r="H41" s="108" t="s">
        <v>1941</v>
      </c>
      <c r="I41" s="239" t="s">
        <v>2312</v>
      </c>
      <c r="J41" s="1"/>
    </row>
    <row r="42" spans="2:10" x14ac:dyDescent="0.3">
      <c r="B42" s="4">
        <v>40</v>
      </c>
      <c r="G42" s="2" t="s">
        <v>161</v>
      </c>
      <c r="I42" s="239" t="s">
        <v>2313</v>
      </c>
      <c r="J42" s="1"/>
    </row>
    <row r="43" spans="2:10" x14ac:dyDescent="0.3">
      <c r="B43" s="4">
        <v>41</v>
      </c>
      <c r="G43" s="103" t="s">
        <v>162</v>
      </c>
      <c r="H43" s="104"/>
      <c r="I43" s="239" t="s">
        <v>2314</v>
      </c>
      <c r="J43" s="1"/>
    </row>
    <row r="44" spans="2:10" x14ac:dyDescent="0.3">
      <c r="B44" s="4">
        <v>42</v>
      </c>
      <c r="G44" s="1" t="s">
        <v>163</v>
      </c>
      <c r="H44" s="105" t="s">
        <v>1934</v>
      </c>
      <c r="I44" s="239" t="s">
        <v>2315</v>
      </c>
      <c r="J44" s="239"/>
    </row>
    <row r="45" spans="2:10" ht="12.75" customHeight="1" x14ac:dyDescent="0.3">
      <c r="B45" s="4">
        <v>43</v>
      </c>
      <c r="G45" s="1" t="s">
        <v>164</v>
      </c>
      <c r="H45" s="105" t="s">
        <v>1929</v>
      </c>
      <c r="I45" s="239" t="s">
        <v>2316</v>
      </c>
      <c r="J45" s="1"/>
    </row>
    <row r="46" spans="2:10" x14ac:dyDescent="0.3">
      <c r="B46" s="4">
        <v>44</v>
      </c>
      <c r="G46" s="1" t="s">
        <v>165</v>
      </c>
      <c r="H46" s="105" t="s">
        <v>1933</v>
      </c>
      <c r="I46" s="239" t="s">
        <v>2317</v>
      </c>
      <c r="J46" s="1"/>
    </row>
    <row r="47" spans="2:10" x14ac:dyDescent="0.3">
      <c r="B47" s="4">
        <v>45</v>
      </c>
      <c r="G47" s="2" t="s">
        <v>166</v>
      </c>
      <c r="H47" s="106"/>
      <c r="I47" s="239" t="s">
        <v>2318</v>
      </c>
      <c r="J47" s="239" t="s">
        <v>2319</v>
      </c>
    </row>
    <row r="48" spans="2:10" x14ac:dyDescent="0.3">
      <c r="B48" s="4">
        <v>46</v>
      </c>
      <c r="G48" s="2" t="s">
        <v>167</v>
      </c>
      <c r="H48" s="106"/>
      <c r="I48" s="239" t="s">
        <v>2320</v>
      </c>
      <c r="J48" s="1"/>
    </row>
    <row r="49" spans="2:10" x14ac:dyDescent="0.3">
      <c r="B49" s="4">
        <v>47</v>
      </c>
      <c r="G49" s="1"/>
      <c r="H49" s="107"/>
      <c r="I49" s="239" t="s">
        <v>2321</v>
      </c>
      <c r="J49" s="239" t="s">
        <v>2322</v>
      </c>
    </row>
    <row r="50" spans="2:10" x14ac:dyDescent="0.3">
      <c r="B50" s="4">
        <v>48</v>
      </c>
      <c r="G50" s="2" t="s">
        <v>168</v>
      </c>
      <c r="H50" s="105" t="s">
        <v>1930</v>
      </c>
      <c r="I50" s="239" t="s">
        <v>2323</v>
      </c>
      <c r="J50" s="1"/>
    </row>
    <row r="51" spans="2:10" x14ac:dyDescent="0.3">
      <c r="B51" s="4">
        <v>49</v>
      </c>
      <c r="G51" s="1" t="s">
        <v>162</v>
      </c>
      <c r="H51" s="105" t="s">
        <v>1931</v>
      </c>
      <c r="I51" s="239" t="s">
        <v>2324</v>
      </c>
      <c r="J51" s="239"/>
    </row>
    <row r="52" spans="2:10" x14ac:dyDescent="0.3">
      <c r="B52" s="4">
        <v>50</v>
      </c>
      <c r="G52" s="1" t="s">
        <v>163</v>
      </c>
      <c r="H52" s="105" t="s">
        <v>1935</v>
      </c>
      <c r="I52" s="239" t="s">
        <v>2325</v>
      </c>
      <c r="J52" s="239" t="s">
        <v>2326</v>
      </c>
    </row>
    <row r="53" spans="2:10" x14ac:dyDescent="0.3">
      <c r="G53" s="1" t="s">
        <v>164</v>
      </c>
      <c r="H53" s="105" t="s">
        <v>1936</v>
      </c>
      <c r="I53" s="241" t="s">
        <v>2327</v>
      </c>
      <c r="J53" s="241" t="s">
        <v>2327</v>
      </c>
    </row>
    <row r="54" spans="2:10" x14ac:dyDescent="0.3">
      <c r="G54" s="1" t="s">
        <v>165</v>
      </c>
      <c r="H54" s="105" t="s">
        <v>1937</v>
      </c>
      <c r="I54" s="239" t="s">
        <v>2328</v>
      </c>
      <c r="J54" s="1"/>
    </row>
    <row r="55" spans="2:10" x14ac:dyDescent="0.3">
      <c r="G55" s="103" t="s">
        <v>166</v>
      </c>
      <c r="H55" s="105" t="s">
        <v>1932</v>
      </c>
      <c r="I55" s="239" t="s">
        <v>2329</v>
      </c>
      <c r="J55" s="1"/>
    </row>
    <row r="56" spans="2:10" x14ac:dyDescent="0.3">
      <c r="G56" s="1" t="s">
        <v>1943</v>
      </c>
      <c r="H56" s="105" t="s">
        <v>1938</v>
      </c>
      <c r="I56" s="242" t="s">
        <v>2330</v>
      </c>
      <c r="J56" s="239" t="s">
        <v>2331</v>
      </c>
    </row>
    <row r="57" spans="2:10" ht="15.6" x14ac:dyDescent="0.3">
      <c r="C57" s="78"/>
      <c r="H57" s="105" t="s">
        <v>1940</v>
      </c>
      <c r="I57" s="242" t="s">
        <v>2332</v>
      </c>
      <c r="J57" s="239" t="s">
        <v>2333</v>
      </c>
    </row>
    <row r="58" spans="2:10" ht="20.100000000000001" customHeight="1" x14ac:dyDescent="0.3">
      <c r="H58" s="105" t="s">
        <v>1939</v>
      </c>
      <c r="I58" s="239" t="s">
        <v>2334</v>
      </c>
      <c r="J58" s="1"/>
    </row>
    <row r="59" spans="2:10" ht="20.100000000000001" customHeight="1" x14ac:dyDescent="0.3">
      <c r="H59" s="105"/>
      <c r="I59" s="242" t="s">
        <v>2277</v>
      </c>
      <c r="J59" s="239" t="s">
        <v>2335</v>
      </c>
    </row>
    <row r="60" spans="2:10" ht="20.100000000000001" customHeight="1" x14ac:dyDescent="0.3">
      <c r="I60" s="242" t="s">
        <v>2336</v>
      </c>
      <c r="J60" s="239" t="s">
        <v>2337</v>
      </c>
    </row>
    <row r="61" spans="2:10" ht="20.100000000000001" customHeight="1" x14ac:dyDescent="0.3">
      <c r="I61" s="239" t="s">
        <v>2338</v>
      </c>
      <c r="J61" s="242" t="s">
        <v>2339</v>
      </c>
    </row>
    <row r="62" spans="2:10" ht="20.100000000000001" customHeight="1" x14ac:dyDescent="0.3">
      <c r="I62" s="1"/>
      <c r="J62" s="1"/>
    </row>
    <row r="63" spans="2:10" ht="20.100000000000001" customHeight="1" x14ac:dyDescent="0.3">
      <c r="I63" s="1"/>
      <c r="J63" s="1"/>
    </row>
    <row r="64" spans="2:10" ht="20.100000000000001" customHeight="1" x14ac:dyDescent="0.3">
      <c r="I64" s="238" t="s">
        <v>2327</v>
      </c>
      <c r="J64" s="238" t="s">
        <v>2327</v>
      </c>
    </row>
    <row r="65" spans="9:10" ht="20.100000000000001" customHeight="1" x14ac:dyDescent="0.3">
      <c r="I65" s="239" t="s">
        <v>2340</v>
      </c>
      <c r="J65" s="1"/>
    </row>
    <row r="66" spans="9:10" ht="20.100000000000001" customHeight="1" x14ac:dyDescent="0.3">
      <c r="I66" s="239" t="s">
        <v>2341</v>
      </c>
      <c r="J66" s="1"/>
    </row>
    <row r="67" spans="9:10" ht="20.100000000000001" customHeight="1" x14ac:dyDescent="0.3">
      <c r="I67" s="239" t="s">
        <v>2342</v>
      </c>
      <c r="J67" s="1"/>
    </row>
    <row r="68" spans="9:10" ht="20.100000000000001" customHeight="1" x14ac:dyDescent="0.3">
      <c r="I68" s="239" t="s">
        <v>2343</v>
      </c>
      <c r="J68" s="1"/>
    </row>
    <row r="69" spans="9:10" ht="20.100000000000001" customHeight="1" x14ac:dyDescent="0.3">
      <c r="I69" s="239" t="s">
        <v>2344</v>
      </c>
      <c r="J69" s="239" t="s">
        <v>2345</v>
      </c>
    </row>
    <row r="70" spans="9:10" ht="20.100000000000001" customHeight="1" x14ac:dyDescent="0.3">
      <c r="I70" s="239" t="s">
        <v>2346</v>
      </c>
      <c r="J70" s="1"/>
    </row>
    <row r="71" spans="9:10" ht="20.100000000000001" customHeight="1" x14ac:dyDescent="0.3">
      <c r="I71" s="239" t="s">
        <v>2347</v>
      </c>
      <c r="J71" s="1"/>
    </row>
    <row r="72" spans="9:10" ht="20.100000000000001" customHeight="1" x14ac:dyDescent="0.3">
      <c r="I72" s="239" t="s">
        <v>2348</v>
      </c>
      <c r="J72" s="239" t="s">
        <v>2349</v>
      </c>
    </row>
    <row r="73" spans="9:10" ht="20.100000000000001" customHeight="1" x14ac:dyDescent="0.3">
      <c r="I73" s="241" t="s">
        <v>2350</v>
      </c>
      <c r="J73" s="241" t="s">
        <v>2350</v>
      </c>
    </row>
    <row r="74" spans="9:10" ht="20.100000000000001" customHeight="1" x14ac:dyDescent="0.3">
      <c r="I74" s="239" t="s">
        <v>2351</v>
      </c>
      <c r="J74" s="240" t="s">
        <v>2352</v>
      </c>
    </row>
    <row r="75" spans="9:10" x14ac:dyDescent="0.3">
      <c r="I75" s="242" t="s">
        <v>2353</v>
      </c>
      <c r="J75" s="239" t="s">
        <v>2354</v>
      </c>
    </row>
    <row r="76" spans="9:10" x14ac:dyDescent="0.3">
      <c r="I76" s="239" t="s">
        <v>2355</v>
      </c>
      <c r="J76" s="1"/>
    </row>
    <row r="77" spans="9:10" x14ac:dyDescent="0.3">
      <c r="I77" s="239" t="s">
        <v>2356</v>
      </c>
      <c r="J77" s="1"/>
    </row>
    <row r="78" spans="9:10" x14ac:dyDescent="0.3">
      <c r="I78" s="239" t="s">
        <v>2357</v>
      </c>
      <c r="J78" s="1"/>
    </row>
    <row r="79" spans="9:10" x14ac:dyDescent="0.3">
      <c r="I79" s="239" t="s">
        <v>2358</v>
      </c>
      <c r="J79" s="1"/>
    </row>
    <row r="80" spans="9:10" x14ac:dyDescent="0.3">
      <c r="I80" s="239" t="s">
        <v>2359</v>
      </c>
      <c r="J80" s="1"/>
    </row>
    <row r="81" spans="9:10" x14ac:dyDescent="0.3">
      <c r="I81" s="242" t="s">
        <v>2277</v>
      </c>
      <c r="J81" s="239" t="s">
        <v>2360</v>
      </c>
    </row>
    <row r="82" spans="9:10" x14ac:dyDescent="0.3">
      <c r="I82" s="239" t="s">
        <v>2361</v>
      </c>
      <c r="J82" s="1"/>
    </row>
    <row r="83" spans="9:10" x14ac:dyDescent="0.3">
      <c r="I83" s="239" t="s">
        <v>2362</v>
      </c>
      <c r="J83" s="1"/>
    </row>
    <row r="84" spans="9:10" x14ac:dyDescent="0.3">
      <c r="I84" s="241"/>
      <c r="J84" s="241"/>
    </row>
    <row r="85" spans="9:10" x14ac:dyDescent="0.3">
      <c r="I85" s="242" t="s">
        <v>2363</v>
      </c>
      <c r="J85" s="239" t="s">
        <v>2364</v>
      </c>
    </row>
    <row r="86" spans="9:10" x14ac:dyDescent="0.3">
      <c r="I86" s="239" t="s">
        <v>2361</v>
      </c>
      <c r="J86" s="1"/>
    </row>
    <row r="87" spans="9:10" x14ac:dyDescent="0.3">
      <c r="I87" s="239" t="s">
        <v>2362</v>
      </c>
      <c r="J87" s="1"/>
    </row>
    <row r="88" spans="9:10" x14ac:dyDescent="0.3">
      <c r="I88" s="242" t="s">
        <v>2365</v>
      </c>
      <c r="J88" s="239" t="s">
        <v>2366</v>
      </c>
    </row>
    <row r="89" spans="9:10" x14ac:dyDescent="0.3">
      <c r="I89" s="239" t="s">
        <v>2367</v>
      </c>
      <c r="J89" s="1"/>
    </row>
    <row r="90" spans="9:10" x14ac:dyDescent="0.3">
      <c r="I90" s="239" t="s">
        <v>2368</v>
      </c>
      <c r="J90" s="1"/>
    </row>
    <row r="91" spans="9:10" x14ac:dyDescent="0.3">
      <c r="I91" s="239" t="s">
        <v>2369</v>
      </c>
      <c r="J91" s="1"/>
    </row>
    <row r="92" spans="9:10" x14ac:dyDescent="0.3">
      <c r="I92" s="239"/>
      <c r="J92" s="239"/>
    </row>
    <row r="93" spans="9:10" x14ac:dyDescent="0.3">
      <c r="I93" s="239" t="s">
        <v>2370</v>
      </c>
      <c r="J93" s="1"/>
    </row>
    <row r="94" spans="9:10" x14ac:dyDescent="0.3">
      <c r="I94" s="239" t="s">
        <v>2371</v>
      </c>
      <c r="J94" s="1"/>
    </row>
    <row r="95" spans="9:10" x14ac:dyDescent="0.3">
      <c r="I95" s="239" t="s">
        <v>2372</v>
      </c>
      <c r="J95" s="239" t="s">
        <v>2373</v>
      </c>
    </row>
    <row r="96" spans="9:10" x14ac:dyDescent="0.3">
      <c r="I96" s="239" t="s">
        <v>2374</v>
      </c>
      <c r="J96" s="1"/>
    </row>
    <row r="97" spans="9:10" x14ac:dyDescent="0.3">
      <c r="I97" s="239" t="s">
        <v>2375</v>
      </c>
      <c r="J97" s="1"/>
    </row>
    <row r="98" spans="9:10" x14ac:dyDescent="0.3">
      <c r="I98" s="239" t="s">
        <v>2376</v>
      </c>
      <c r="J98" s="239" t="s">
        <v>2377</v>
      </c>
    </row>
    <row r="99" spans="9:10" x14ac:dyDescent="0.3">
      <c r="I99" s="239" t="s">
        <v>2378</v>
      </c>
      <c r="J99" s="239" t="s">
        <v>2379</v>
      </c>
    </row>
    <row r="100" spans="9:10" x14ac:dyDescent="0.3">
      <c r="I100" s="239" t="s">
        <v>2380</v>
      </c>
      <c r="J100" s="239" t="s">
        <v>2381</v>
      </c>
    </row>
    <row r="101" spans="9:10" x14ac:dyDescent="0.3">
      <c r="I101" s="239" t="s">
        <v>2382</v>
      </c>
      <c r="J101" s="1"/>
    </row>
    <row r="102" spans="9:10" x14ac:dyDescent="0.3">
      <c r="I102" s="239" t="s">
        <v>2383</v>
      </c>
      <c r="J102" s="1"/>
    </row>
    <row r="103" spans="9:10" x14ac:dyDescent="0.3">
      <c r="I103" s="239" t="s">
        <v>2384</v>
      </c>
      <c r="J103" s="1"/>
    </row>
    <row r="104" spans="9:10" x14ac:dyDescent="0.3">
      <c r="I104" s="242" t="s">
        <v>2277</v>
      </c>
      <c r="J104" s="239" t="s">
        <v>2385</v>
      </c>
    </row>
    <row r="105" spans="9:10" x14ac:dyDescent="0.3">
      <c r="I105" s="239" t="s">
        <v>2386</v>
      </c>
      <c r="J105" s="1"/>
    </row>
    <row r="106" spans="9:10" x14ac:dyDescent="0.3">
      <c r="I106" s="239" t="s">
        <v>2387</v>
      </c>
      <c r="J106" s="1"/>
    </row>
    <row r="107" spans="9:10" x14ac:dyDescent="0.3">
      <c r="I107" s="239" t="s">
        <v>2388</v>
      </c>
      <c r="J107" s="1"/>
    </row>
    <row r="108" spans="9:10" x14ac:dyDescent="0.3">
      <c r="I108" s="241" t="s">
        <v>2389</v>
      </c>
      <c r="J108" s="241" t="s">
        <v>2389</v>
      </c>
    </row>
    <row r="109" spans="9:10" x14ac:dyDescent="0.3">
      <c r="I109" s="239" t="s">
        <v>2390</v>
      </c>
      <c r="J109" s="1"/>
    </row>
    <row r="110" spans="9:10" x14ac:dyDescent="0.3">
      <c r="I110" s="239" t="s">
        <v>2391</v>
      </c>
      <c r="J110" s="1"/>
    </row>
    <row r="111" spans="9:10" x14ac:dyDescent="0.3">
      <c r="I111" s="239" t="s">
        <v>2392</v>
      </c>
      <c r="J111" s="1"/>
    </row>
    <row r="112" spans="9:10" x14ac:dyDescent="0.3">
      <c r="I112" s="242" t="s">
        <v>2277</v>
      </c>
      <c r="J112" s="239" t="s">
        <v>2393</v>
      </c>
    </row>
    <row r="113" spans="9:10" x14ac:dyDescent="0.3">
      <c r="I113" s="239" t="s">
        <v>2394</v>
      </c>
      <c r="J113" s="1"/>
    </row>
    <row r="114" spans="9:10" x14ac:dyDescent="0.3">
      <c r="I114" s="239" t="s">
        <v>2395</v>
      </c>
      <c r="J114" s="1"/>
    </row>
    <row r="115" spans="9:10" x14ac:dyDescent="0.3">
      <c r="I115" s="239" t="s">
        <v>2396</v>
      </c>
      <c r="J115" s="1"/>
    </row>
    <row r="116" spans="9:10" x14ac:dyDescent="0.3">
      <c r="I116" s="239" t="s">
        <v>2397</v>
      </c>
      <c r="J116" s="1"/>
    </row>
    <row r="117" spans="9:10" x14ac:dyDescent="0.3">
      <c r="I117" s="241"/>
      <c r="J117" s="241"/>
    </row>
    <row r="118" spans="9:10" x14ac:dyDescent="0.3">
      <c r="I118" s="243" t="s">
        <v>2398</v>
      </c>
      <c r="J118" s="239" t="s">
        <v>2399</v>
      </c>
    </row>
    <row r="119" spans="9:10" x14ac:dyDescent="0.3">
      <c r="I119" s="243" t="s">
        <v>2400</v>
      </c>
      <c r="J119" s="244" t="s">
        <v>2401</v>
      </c>
    </row>
    <row r="120" spans="9:10" x14ac:dyDescent="0.3">
      <c r="I120" s="243" t="s">
        <v>2402</v>
      </c>
      <c r="J120" s="239" t="s">
        <v>2403</v>
      </c>
    </row>
    <row r="121" spans="9:10" x14ac:dyDescent="0.3">
      <c r="I121" s="243" t="s">
        <v>2404</v>
      </c>
      <c r="J121" s="244" t="s">
        <v>2405</v>
      </c>
    </row>
    <row r="122" spans="9:10" x14ac:dyDescent="0.3">
      <c r="I122" s="243"/>
      <c r="J122" s="239" t="s">
        <v>2406</v>
      </c>
    </row>
    <row r="123" spans="9:10" x14ac:dyDescent="0.3">
      <c r="I123" s="243" t="s">
        <v>2407</v>
      </c>
      <c r="J123" s="244" t="s">
        <v>2408</v>
      </c>
    </row>
    <row r="124" spans="9:10" x14ac:dyDescent="0.3">
      <c r="I124" s="243"/>
      <c r="J124" s="239" t="s">
        <v>2409</v>
      </c>
    </row>
    <row r="125" spans="9:10" x14ac:dyDescent="0.3">
      <c r="I125" s="243" t="s">
        <v>2410</v>
      </c>
      <c r="J125" s="244" t="s">
        <v>2408</v>
      </c>
    </row>
    <row r="126" spans="9:10" x14ac:dyDescent="0.3">
      <c r="I126" s="243"/>
      <c r="J126" s="239" t="s">
        <v>2411</v>
      </c>
    </row>
    <row r="127" spans="9:10" x14ac:dyDescent="0.3">
      <c r="I127" s="243" t="s">
        <v>2412</v>
      </c>
      <c r="J127" s="244" t="s">
        <v>2413</v>
      </c>
    </row>
    <row r="128" spans="9:10" x14ac:dyDescent="0.3">
      <c r="I128" s="243"/>
      <c r="J128" s="239" t="s">
        <v>2414</v>
      </c>
    </row>
    <row r="129" spans="9:10" x14ac:dyDescent="0.3">
      <c r="I129" s="243" t="s">
        <v>2415</v>
      </c>
      <c r="J129" s="244" t="s">
        <v>2416</v>
      </c>
    </row>
    <row r="130" spans="9:10" x14ac:dyDescent="0.3">
      <c r="I130" s="243"/>
      <c r="J130" s="239" t="s">
        <v>2417</v>
      </c>
    </row>
    <row r="131" spans="9:10" x14ac:dyDescent="0.3">
      <c r="I131" s="243" t="s">
        <v>2418</v>
      </c>
      <c r="J131" s="244" t="s">
        <v>2419</v>
      </c>
    </row>
    <row r="132" spans="9:10" x14ac:dyDescent="0.3">
      <c r="I132" s="243"/>
      <c r="J132" s="239" t="s">
        <v>2420</v>
      </c>
    </row>
    <row r="133" spans="9:10" x14ac:dyDescent="0.3">
      <c r="I133" s="243" t="s">
        <v>2421</v>
      </c>
      <c r="J133" s="239" t="s">
        <v>2422</v>
      </c>
    </row>
    <row r="134" spans="9:10" x14ac:dyDescent="0.3">
      <c r="I134" s="241"/>
      <c r="J134" s="241"/>
    </row>
    <row r="135" spans="9:10" x14ac:dyDescent="0.3">
      <c r="I135" s="239" t="s">
        <v>2423</v>
      </c>
      <c r="J135" s="244" t="s">
        <v>2424</v>
      </c>
    </row>
    <row r="136" spans="9:10" x14ac:dyDescent="0.3">
      <c r="I136" s="239"/>
      <c r="J136" s="239" t="s">
        <v>2420</v>
      </c>
    </row>
    <row r="137" spans="9:10" x14ac:dyDescent="0.3">
      <c r="I137" s="239" t="s">
        <v>2425</v>
      </c>
      <c r="J137" s="244" t="s">
        <v>2426</v>
      </c>
    </row>
    <row r="138" spans="9:10" x14ac:dyDescent="0.3">
      <c r="I138" s="239"/>
      <c r="J138" s="239" t="s">
        <v>2427</v>
      </c>
    </row>
    <row r="139" spans="9:10" x14ac:dyDescent="0.3">
      <c r="I139" s="239" t="s">
        <v>2428</v>
      </c>
      <c r="J139" s="244" t="s">
        <v>2429</v>
      </c>
    </row>
    <row r="140" spans="9:10" x14ac:dyDescent="0.3">
      <c r="I140" s="239" t="s">
        <v>2430</v>
      </c>
      <c r="J140" s="239" t="s">
        <v>2431</v>
      </c>
    </row>
    <row r="141" spans="9:10" x14ac:dyDescent="0.3">
      <c r="I141" s="239" t="s">
        <v>2432</v>
      </c>
      <c r="J141" s="244" t="s">
        <v>2433</v>
      </c>
    </row>
    <row r="142" spans="9:10" x14ac:dyDescent="0.3">
      <c r="I142" s="239"/>
      <c r="J142" s="239" t="s">
        <v>2434</v>
      </c>
    </row>
    <row r="143" spans="9:10" x14ac:dyDescent="0.3">
      <c r="I143" s="241" t="s">
        <v>2435</v>
      </c>
      <c r="J143" s="241" t="s">
        <v>2435</v>
      </c>
    </row>
    <row r="144" spans="9:10" x14ac:dyDescent="0.3">
      <c r="I144" s="239" t="s">
        <v>2390</v>
      </c>
      <c r="J144" s="1"/>
    </row>
    <row r="145" spans="9:10" x14ac:dyDescent="0.3">
      <c r="I145" s="239" t="s">
        <v>2436</v>
      </c>
      <c r="J145" s="1"/>
    </row>
    <row r="146" spans="9:10" x14ac:dyDescent="0.3">
      <c r="I146" s="239" t="s">
        <v>2437</v>
      </c>
      <c r="J146" s="1"/>
    </row>
    <row r="147" spans="9:10" x14ac:dyDescent="0.3">
      <c r="I147" s="239" t="s">
        <v>2438</v>
      </c>
      <c r="J147" s="1"/>
    </row>
    <row r="148" spans="9:10" x14ac:dyDescent="0.3">
      <c r="I148" s="239" t="s">
        <v>2439</v>
      </c>
      <c r="J148" s="1"/>
    </row>
    <row r="149" spans="9:10" x14ac:dyDescent="0.3">
      <c r="I149" s="239" t="s">
        <v>2440</v>
      </c>
      <c r="J149" s="1"/>
    </row>
    <row r="150" spans="9:10" x14ac:dyDescent="0.3">
      <c r="I150" s="1"/>
      <c r="J150" s="1"/>
    </row>
    <row r="151" spans="9:10" x14ac:dyDescent="0.3">
      <c r="I151" s="1"/>
      <c r="J151" s="1"/>
    </row>
    <row r="152" spans="9:10" x14ac:dyDescent="0.3">
      <c r="I152" s="241" t="s">
        <v>2441</v>
      </c>
      <c r="J152" s="241" t="s">
        <v>2442</v>
      </c>
    </row>
    <row r="153" spans="9:10" x14ac:dyDescent="0.3">
      <c r="I153" s="240" t="s">
        <v>2443</v>
      </c>
      <c r="J153" s="245" t="s">
        <v>2444</v>
      </c>
    </row>
    <row r="154" spans="9:10" x14ac:dyDescent="0.3">
      <c r="I154" s="245" t="s">
        <v>2445</v>
      </c>
    </row>
    <row r="155" spans="9:10" x14ac:dyDescent="0.3">
      <c r="I155" s="245" t="s">
        <v>2446</v>
      </c>
    </row>
    <row r="156" spans="9:10" x14ac:dyDescent="0.3">
      <c r="I156" s="245" t="s">
        <v>2447</v>
      </c>
    </row>
    <row r="157" spans="9:10" x14ac:dyDescent="0.3">
      <c r="I157" s="245" t="s">
        <v>2448</v>
      </c>
    </row>
    <row r="158" spans="9:10" x14ac:dyDescent="0.3">
      <c r="I158" s="245" t="s">
        <v>2449</v>
      </c>
    </row>
    <row r="159" spans="9:10" x14ac:dyDescent="0.3">
      <c r="I159" s="245" t="s">
        <v>2450</v>
      </c>
    </row>
    <row r="160" spans="9:10" x14ac:dyDescent="0.3">
      <c r="I160" s="245" t="s">
        <v>2451</v>
      </c>
      <c r="J160" s="246" t="s">
        <v>2452</v>
      </c>
    </row>
    <row r="161" spans="9:10" x14ac:dyDescent="0.3">
      <c r="I161" s="247" t="s">
        <v>2277</v>
      </c>
      <c r="J161" s="245" t="s">
        <v>2453</v>
      </c>
    </row>
    <row r="162" spans="9:10" x14ac:dyDescent="0.3">
      <c r="I162" s="238"/>
      <c r="J162" s="238"/>
    </row>
    <row r="163" spans="9:10" x14ac:dyDescent="0.3">
      <c r="I163" s="239" t="s">
        <v>2454</v>
      </c>
    </row>
    <row r="164" spans="9:10" x14ac:dyDescent="0.3">
      <c r="I164" s="239" t="s">
        <v>2455</v>
      </c>
    </row>
    <row r="165" spans="9:10" x14ac:dyDescent="0.3">
      <c r="I165" s="239" t="s">
        <v>2456</v>
      </c>
    </row>
    <row r="166" spans="9:10" x14ac:dyDescent="0.3">
      <c r="I166" s="239" t="s">
        <v>2457</v>
      </c>
      <c r="J166" s="1"/>
    </row>
    <row r="167" spans="9:10" x14ac:dyDescent="0.3">
      <c r="I167" s="239" t="s">
        <v>2458</v>
      </c>
      <c r="J167" s="239" t="s">
        <v>2459</v>
      </c>
    </row>
    <row r="168" spans="9:10" x14ac:dyDescent="0.3">
      <c r="I168" s="239" t="s">
        <v>2460</v>
      </c>
      <c r="J168" s="239" t="s">
        <v>2461</v>
      </c>
    </row>
    <row r="169" spans="9:10" x14ac:dyDescent="0.3">
      <c r="I169" s="239" t="s">
        <v>2462</v>
      </c>
      <c r="J169" s="1"/>
    </row>
    <row r="170" spans="9:10" x14ac:dyDescent="0.3">
      <c r="I170" s="242" t="s">
        <v>2277</v>
      </c>
      <c r="J170" s="239" t="s">
        <v>2463</v>
      </c>
    </row>
    <row r="171" spans="9:10" x14ac:dyDescent="0.3">
      <c r="I171" s="239" t="s">
        <v>2464</v>
      </c>
      <c r="J171" s="239" t="s">
        <v>2465</v>
      </c>
    </row>
    <row r="172" spans="9:10" x14ac:dyDescent="0.3">
      <c r="I172" s="239" t="s">
        <v>2466</v>
      </c>
      <c r="J172" s="239" t="s">
        <v>2467</v>
      </c>
    </row>
    <row r="173" spans="9:10" x14ac:dyDescent="0.3">
      <c r="I173" s="248" t="s">
        <v>2468</v>
      </c>
      <c r="J173" s="248" t="s">
        <v>2469</v>
      </c>
    </row>
    <row r="174" spans="9:10" x14ac:dyDescent="0.3">
      <c r="I174" s="238"/>
      <c r="J174" s="238"/>
    </row>
    <row r="175" spans="9:10" x14ac:dyDescent="0.3">
      <c r="I175" s="239" t="s">
        <v>2470</v>
      </c>
      <c r="J175" s="1"/>
    </row>
    <row r="176" spans="9:10" x14ac:dyDescent="0.3">
      <c r="I176" s="239" t="s">
        <v>2471</v>
      </c>
      <c r="J176" s="239" t="s">
        <v>2471</v>
      </c>
    </row>
    <row r="177" spans="9:10" x14ac:dyDescent="0.3">
      <c r="I177" s="239" t="s">
        <v>2472</v>
      </c>
      <c r="J177" s="1"/>
    </row>
    <row r="178" spans="9:10" x14ac:dyDescent="0.3">
      <c r="I178" s="239" t="s">
        <v>2473</v>
      </c>
      <c r="J178" s="1"/>
    </row>
    <row r="179" spans="9:10" x14ac:dyDescent="0.3">
      <c r="I179" s="239" t="s">
        <v>2474</v>
      </c>
      <c r="J179" s="1"/>
    </row>
    <row r="180" spans="9:10" x14ac:dyDescent="0.3">
      <c r="I180" s="239" t="s">
        <v>2475</v>
      </c>
      <c r="J180" s="1"/>
    </row>
    <row r="181" spans="9:10" x14ac:dyDescent="0.3">
      <c r="I181" s="239" t="s">
        <v>2476</v>
      </c>
      <c r="J181" s="1"/>
    </row>
    <row r="182" spans="9:10" x14ac:dyDescent="0.3">
      <c r="I182" s="239" t="s">
        <v>2477</v>
      </c>
      <c r="J182" s="1"/>
    </row>
    <row r="183" spans="9:10" x14ac:dyDescent="0.3">
      <c r="I183" s="239" t="s">
        <v>2478</v>
      </c>
      <c r="J183" s="1"/>
    </row>
    <row r="184" spans="9:10" x14ac:dyDescent="0.3">
      <c r="I184" s="239" t="s">
        <v>2479</v>
      </c>
      <c r="J184" s="1"/>
    </row>
    <row r="185" spans="9:10" x14ac:dyDescent="0.3">
      <c r="I185" s="239" t="s">
        <v>2480</v>
      </c>
      <c r="J185" s="1"/>
    </row>
    <row r="186" spans="9:10" x14ac:dyDescent="0.3">
      <c r="I186" s="239" t="s">
        <v>2481</v>
      </c>
      <c r="J186" s="1"/>
    </row>
    <row r="187" spans="9:10" x14ac:dyDescent="0.3">
      <c r="I187" s="238"/>
      <c r="J187" s="238"/>
    </row>
    <row r="188" spans="9:10" x14ac:dyDescent="0.3">
      <c r="I188" s="239" t="s">
        <v>2482</v>
      </c>
      <c r="J188" s="239" t="s">
        <v>2483</v>
      </c>
    </row>
    <row r="189" spans="9:10" x14ac:dyDescent="0.3">
      <c r="I189" s="239" t="s">
        <v>2484</v>
      </c>
      <c r="J189" s="239" t="s">
        <v>2485</v>
      </c>
    </row>
    <row r="190" spans="9:10" x14ac:dyDescent="0.3">
      <c r="I190" s="239" t="s">
        <v>2486</v>
      </c>
      <c r="J190" s="239" t="s">
        <v>2487</v>
      </c>
    </row>
    <row r="191" spans="9:10" x14ac:dyDescent="0.3">
      <c r="I191" s="239" t="s">
        <v>2488</v>
      </c>
      <c r="J191" s="239" t="s">
        <v>2489</v>
      </c>
    </row>
    <row r="192" spans="9:10" x14ac:dyDescent="0.3">
      <c r="I192" s="239" t="s">
        <v>2490</v>
      </c>
      <c r="J192" s="239"/>
    </row>
    <row r="193" spans="9:10" x14ac:dyDescent="0.3">
      <c r="I193" s="239" t="s">
        <v>2491</v>
      </c>
      <c r="J193" s="239" t="s">
        <v>2492</v>
      </c>
    </row>
    <row r="194" spans="9:10" x14ac:dyDescent="0.3">
      <c r="I194" s="239" t="s">
        <v>2493</v>
      </c>
      <c r="J194" s="239"/>
    </row>
    <row r="195" spans="9:10" x14ac:dyDescent="0.3">
      <c r="I195" s="239" t="s">
        <v>2494</v>
      </c>
      <c r="J195" s="239" t="s">
        <v>2495</v>
      </c>
    </row>
    <row r="196" spans="9:10" x14ac:dyDescent="0.3">
      <c r="I196" s="239" t="s">
        <v>2496</v>
      </c>
      <c r="J196" s="239"/>
    </row>
    <row r="197" spans="9:10" x14ac:dyDescent="0.3">
      <c r="I197" s="239" t="s">
        <v>2497</v>
      </c>
      <c r="J197" s="239"/>
    </row>
    <row r="198" spans="9:10" x14ac:dyDescent="0.3">
      <c r="I198" s="239" t="s">
        <v>170</v>
      </c>
      <c r="J198" s="239" t="s">
        <v>2498</v>
      </c>
    </row>
    <row r="199" spans="9:10" x14ac:dyDescent="0.3">
      <c r="I199" s="239" t="s">
        <v>2499</v>
      </c>
      <c r="J199" s="239" t="s">
        <v>2500</v>
      </c>
    </row>
    <row r="200" spans="9:10" x14ac:dyDescent="0.3">
      <c r="I200" s="239" t="s">
        <v>2501</v>
      </c>
      <c r="J200" s="239" t="s">
        <v>2502</v>
      </c>
    </row>
    <row r="201" spans="9:10" x14ac:dyDescent="0.3">
      <c r="I201" s="239" t="s">
        <v>2503</v>
      </c>
      <c r="J201" s="239" t="s">
        <v>2504</v>
      </c>
    </row>
    <row r="202" spans="9:10" x14ac:dyDescent="0.3">
      <c r="I202" s="239" t="s">
        <v>2505</v>
      </c>
      <c r="J202" s="239" t="s">
        <v>2506</v>
      </c>
    </row>
    <row r="203" spans="9:10" ht="27.6" x14ac:dyDescent="0.3">
      <c r="I203" s="249" t="s">
        <v>2507</v>
      </c>
      <c r="J203" s="249" t="s">
        <v>2508</v>
      </c>
    </row>
    <row r="204" spans="9:10" x14ac:dyDescent="0.3">
      <c r="I204" s="238"/>
      <c r="J204" s="238"/>
    </row>
    <row r="205" spans="9:10" x14ac:dyDescent="0.3">
      <c r="I205" s="239" t="s">
        <v>2509</v>
      </c>
      <c r="J205" s="1"/>
    </row>
    <row r="206" spans="9:10" x14ac:dyDescent="0.3">
      <c r="I206" s="239" t="s">
        <v>2510</v>
      </c>
      <c r="J206" s="1"/>
    </row>
    <row r="207" spans="9:10" x14ac:dyDescent="0.3">
      <c r="I207" s="239" t="s">
        <v>2511</v>
      </c>
      <c r="J207" s="1"/>
    </row>
    <row r="208" spans="9:10" x14ac:dyDescent="0.3">
      <c r="I208" s="239" t="s">
        <v>2512</v>
      </c>
      <c r="J208" s="1"/>
    </row>
    <row r="209" spans="9:10" x14ac:dyDescent="0.3">
      <c r="I209" s="239" t="s">
        <v>2513</v>
      </c>
      <c r="J209" s="1"/>
    </row>
    <row r="210" spans="9:10" x14ac:dyDescent="0.3">
      <c r="I210" s="239" t="s">
        <v>2514</v>
      </c>
      <c r="J210" s="1"/>
    </row>
    <row r="211" spans="9:10" x14ac:dyDescent="0.3">
      <c r="I211" s="239" t="s">
        <v>2515</v>
      </c>
      <c r="J211" s="1"/>
    </row>
    <row r="212" spans="9:10" x14ac:dyDescent="0.3">
      <c r="I212" s="239" t="s">
        <v>2516</v>
      </c>
      <c r="J212" s="1"/>
    </row>
    <row r="213" spans="9:10" x14ac:dyDescent="0.3">
      <c r="I213" s="239" t="s">
        <v>2517</v>
      </c>
      <c r="J213" s="239" t="s">
        <v>2518</v>
      </c>
    </row>
    <row r="214" spans="9:10" x14ac:dyDescent="0.3">
      <c r="I214" s="239" t="s">
        <v>2519</v>
      </c>
      <c r="J214" s="1"/>
    </row>
    <row r="215" spans="9:10" x14ac:dyDescent="0.3">
      <c r="I215" s="239" t="s">
        <v>2520</v>
      </c>
      <c r="J215" s="1"/>
    </row>
    <row r="216" spans="9:10" x14ac:dyDescent="0.3">
      <c r="I216" s="239" t="s">
        <v>2521</v>
      </c>
      <c r="J216" s="239" t="s">
        <v>2521</v>
      </c>
    </row>
    <row r="217" spans="9:10" x14ac:dyDescent="0.3">
      <c r="I217" s="239" t="s">
        <v>2522</v>
      </c>
      <c r="J217" s="239" t="s">
        <v>2522</v>
      </c>
    </row>
    <row r="218" spans="9:10" x14ac:dyDescent="0.3">
      <c r="I218" s="239" t="s">
        <v>2523</v>
      </c>
      <c r="J218" s="239" t="s">
        <v>2524</v>
      </c>
    </row>
    <row r="219" spans="9:10" x14ac:dyDescent="0.3">
      <c r="I219" s="239" t="s">
        <v>2525</v>
      </c>
      <c r="J219" s="239" t="s">
        <v>2526</v>
      </c>
    </row>
    <row r="220" spans="9:10" x14ac:dyDescent="0.3">
      <c r="I220" s="239" t="s">
        <v>2527</v>
      </c>
      <c r="J220" s="239" t="s">
        <v>2528</v>
      </c>
    </row>
    <row r="221" spans="9:10" x14ac:dyDescent="0.3">
      <c r="I221" s="238"/>
      <c r="J221" s="238"/>
    </row>
    <row r="222" spans="9:10" x14ac:dyDescent="0.3">
      <c r="I222" s="239" t="s">
        <v>2529</v>
      </c>
      <c r="J222" s="1"/>
    </row>
    <row r="223" spans="9:10" x14ac:dyDescent="0.3">
      <c r="I223" s="239" t="s">
        <v>2530</v>
      </c>
      <c r="J223" s="1"/>
    </row>
    <row r="224" spans="9:10" x14ac:dyDescent="0.3">
      <c r="I224" s="239" t="s">
        <v>2531</v>
      </c>
      <c r="J224" s="1"/>
    </row>
    <row r="225" spans="9:10" x14ac:dyDescent="0.3">
      <c r="I225" s="239" t="s">
        <v>2532</v>
      </c>
      <c r="J225" s="1"/>
    </row>
    <row r="226" spans="9:10" x14ac:dyDescent="0.3">
      <c r="I226" s="239" t="s">
        <v>2533</v>
      </c>
      <c r="J226" s="1"/>
    </row>
    <row r="227" spans="9:10" x14ac:dyDescent="0.3">
      <c r="I227" s="239" t="s">
        <v>2534</v>
      </c>
      <c r="J227" s="1"/>
    </row>
    <row r="228" spans="9:10" x14ac:dyDescent="0.3">
      <c r="I228" s="239" t="s">
        <v>2535</v>
      </c>
      <c r="J228" s="1"/>
    </row>
    <row r="229" spans="9:10" x14ac:dyDescent="0.3">
      <c r="I229" s="239" t="s">
        <v>2536</v>
      </c>
      <c r="J229" s="1"/>
    </row>
    <row r="230" spans="9:10" x14ac:dyDescent="0.3">
      <c r="I230" s="239" t="s">
        <v>2537</v>
      </c>
      <c r="J230" s="1"/>
    </row>
    <row r="231" spans="9:10" x14ac:dyDescent="0.3">
      <c r="I231" s="239" t="s">
        <v>2538</v>
      </c>
      <c r="J231" s="1"/>
    </row>
    <row r="232" spans="9:10" x14ac:dyDescent="0.3">
      <c r="I232" s="238"/>
      <c r="J232" s="238"/>
    </row>
    <row r="233" spans="9:10" x14ac:dyDescent="0.3">
      <c r="I233" s="239" t="s">
        <v>2445</v>
      </c>
      <c r="J233" s="1"/>
    </row>
    <row r="234" spans="9:10" x14ac:dyDescent="0.3">
      <c r="I234" s="239" t="s">
        <v>2539</v>
      </c>
      <c r="J234" s="1"/>
    </row>
    <row r="235" spans="9:10" x14ac:dyDescent="0.3">
      <c r="I235" s="239" t="s">
        <v>2540</v>
      </c>
      <c r="J235" s="1"/>
    </row>
    <row r="236" spans="9:10" x14ac:dyDescent="0.3">
      <c r="I236" s="239" t="s">
        <v>2541</v>
      </c>
      <c r="J236" s="1"/>
    </row>
    <row r="237" spans="9:10" x14ac:dyDescent="0.3">
      <c r="I237" s="239" t="s">
        <v>2542</v>
      </c>
      <c r="J237" s="1"/>
    </row>
    <row r="238" spans="9:10" x14ac:dyDescent="0.3">
      <c r="I238" s="239" t="s">
        <v>2543</v>
      </c>
      <c r="J238" s="1"/>
    </row>
    <row r="239" spans="9:10" x14ac:dyDescent="0.3">
      <c r="I239" s="239" t="s">
        <v>2544</v>
      </c>
      <c r="J239" s="1"/>
    </row>
    <row r="240" spans="9:10" x14ac:dyDescent="0.3">
      <c r="I240" s="242" t="s">
        <v>2277</v>
      </c>
      <c r="J240" s="239" t="s">
        <v>2545</v>
      </c>
    </row>
    <row r="241" spans="9:10" x14ac:dyDescent="0.3">
      <c r="I241" s="241"/>
      <c r="J241" s="241"/>
    </row>
    <row r="242" spans="9:10" x14ac:dyDescent="0.3">
      <c r="I242" s="239" t="s">
        <v>2546</v>
      </c>
      <c r="J242" s="1"/>
    </row>
    <row r="243" spans="9:10" x14ac:dyDescent="0.3">
      <c r="I243" s="239" t="s">
        <v>2547</v>
      </c>
      <c r="J243" s="1"/>
    </row>
    <row r="244" spans="9:10" x14ac:dyDescent="0.3">
      <c r="I244" s="239" t="s">
        <v>2548</v>
      </c>
      <c r="J244" s="1"/>
    </row>
    <row r="245" spans="9:10" x14ac:dyDescent="0.3">
      <c r="I245" s="239" t="s">
        <v>2392</v>
      </c>
      <c r="J245" s="1"/>
    </row>
    <row r="246" spans="9:10" x14ac:dyDescent="0.3">
      <c r="I246" s="239" t="s">
        <v>2391</v>
      </c>
      <c r="J246" s="1"/>
    </row>
    <row r="247" spans="9:10" x14ac:dyDescent="0.3">
      <c r="I247" s="239" t="s">
        <v>2277</v>
      </c>
      <c r="J247" s="240" t="s">
        <v>2549</v>
      </c>
    </row>
    <row r="248" spans="9:10" x14ac:dyDescent="0.3">
      <c r="I248" s="239" t="s">
        <v>2550</v>
      </c>
      <c r="J248" s="240" t="s">
        <v>2551</v>
      </c>
    </row>
    <row r="249" spans="9:10" x14ac:dyDescent="0.3">
      <c r="I249" s="239"/>
      <c r="J249" s="239"/>
    </row>
    <row r="250" spans="9:10" x14ac:dyDescent="0.3">
      <c r="I250" s="238" t="s">
        <v>2552</v>
      </c>
      <c r="J250" s="238" t="s">
        <v>2552</v>
      </c>
    </row>
    <row r="251" spans="9:10" x14ac:dyDescent="0.3">
      <c r="I251" s="239" t="s">
        <v>2553</v>
      </c>
      <c r="J251" s="1"/>
    </row>
    <row r="252" spans="9:10" x14ac:dyDescent="0.3">
      <c r="I252" s="239" t="s">
        <v>2554</v>
      </c>
      <c r="J252" s="1"/>
    </row>
    <row r="253" spans="9:10" x14ac:dyDescent="0.3">
      <c r="I253" s="239" t="s">
        <v>2555</v>
      </c>
      <c r="J253" s="1"/>
    </row>
    <row r="254" spans="9:10" x14ac:dyDescent="0.3">
      <c r="I254" s="239" t="s">
        <v>2556</v>
      </c>
      <c r="J254" s="1"/>
    </row>
    <row r="255" spans="9:10" x14ac:dyDescent="0.3">
      <c r="I255" s="239" t="s">
        <v>2557</v>
      </c>
      <c r="J255" s="1"/>
    </row>
    <row r="256" spans="9:10" x14ac:dyDescent="0.3">
      <c r="I256" s="239" t="s">
        <v>2558</v>
      </c>
      <c r="J256" s="1"/>
    </row>
    <row r="257" spans="9:10" x14ac:dyDescent="0.3">
      <c r="I257" s="239" t="s">
        <v>2559</v>
      </c>
      <c r="J257" s="1"/>
    </row>
    <row r="258" spans="9:10" x14ac:dyDescent="0.3">
      <c r="I258" s="239" t="s">
        <v>2560</v>
      </c>
      <c r="J258" s="1"/>
    </row>
    <row r="259" spans="9:10" x14ac:dyDescent="0.3">
      <c r="I259" s="239" t="s">
        <v>2561</v>
      </c>
      <c r="J259" s="1"/>
    </row>
    <row r="260" spans="9:10" x14ac:dyDescent="0.3">
      <c r="I260" s="239" t="s">
        <v>2562</v>
      </c>
      <c r="J260" s="1"/>
    </row>
    <row r="261" spans="9:10" x14ac:dyDescent="0.3">
      <c r="I261" s="242" t="s">
        <v>2563</v>
      </c>
      <c r="J261" s="239" t="s">
        <v>2564</v>
      </c>
    </row>
    <row r="262" spans="9:10" x14ac:dyDescent="0.3">
      <c r="I262" s="239" t="s">
        <v>2565</v>
      </c>
      <c r="J262" s="1"/>
    </row>
    <row r="263" spans="9:10" x14ac:dyDescent="0.3">
      <c r="I263" s="239" t="s">
        <v>2566</v>
      </c>
      <c r="J263" s="1"/>
    </row>
    <row r="264" spans="9:10" x14ac:dyDescent="0.3">
      <c r="I264" s="1"/>
      <c r="J264" s="1"/>
    </row>
    <row r="265" spans="9:10" x14ac:dyDescent="0.3">
      <c r="I265" s="241" t="s">
        <v>2567</v>
      </c>
      <c r="J265" s="241" t="s">
        <v>2567</v>
      </c>
    </row>
    <row r="266" spans="9:10" x14ac:dyDescent="0.3">
      <c r="I266" s="250" t="s">
        <v>2568</v>
      </c>
      <c r="J266" s="250" t="s">
        <v>171</v>
      </c>
    </row>
    <row r="267" spans="9:10" x14ac:dyDescent="0.3">
      <c r="I267" s="250" t="s">
        <v>2569</v>
      </c>
      <c r="J267" s="250" t="s">
        <v>2570</v>
      </c>
    </row>
  </sheetData>
  <dataValidations count="1">
    <dataValidation type="list" allowBlank="1" showInputMessage="1" showErrorMessage="1" sqref="C3:C23">
      <formula1>$A$89:$A$140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6"/>
  <sheetViews>
    <sheetView tabSelected="1" topLeftCell="A16" workbookViewId="0">
      <selection activeCell="C329" sqref="C329"/>
    </sheetView>
  </sheetViews>
  <sheetFormatPr baseColWidth="10" defaultRowHeight="14.4" x14ac:dyDescent="0.3"/>
  <cols>
    <col min="1" max="1" width="54.6640625" customWidth="1"/>
    <col min="2" max="2" width="71.33203125" customWidth="1"/>
    <col min="3" max="3" width="50.44140625" customWidth="1"/>
    <col min="5" max="5" width="41.44140625" customWidth="1"/>
  </cols>
  <sheetData>
    <row r="1" spans="1:5" ht="15" thickBot="1" x14ac:dyDescent="0.35"/>
    <row r="2" spans="1:5" ht="24.75" customHeight="1" thickBot="1" x14ac:dyDescent="0.35">
      <c r="A2" s="27" t="s">
        <v>211</v>
      </c>
      <c r="B2" s="27" t="s">
        <v>212</v>
      </c>
      <c r="C2" s="28" t="s">
        <v>213</v>
      </c>
      <c r="E2" s="5" t="s">
        <v>1252</v>
      </c>
    </row>
    <row r="3" spans="1:5" ht="21.75" customHeight="1" x14ac:dyDescent="0.3">
      <c r="A3" s="3" t="s">
        <v>214</v>
      </c>
      <c r="B3" s="3" t="s">
        <v>214</v>
      </c>
      <c r="C3" s="3" t="s">
        <v>214</v>
      </c>
    </row>
    <row r="4" spans="1:5" ht="15.75" customHeight="1" x14ac:dyDescent="0.3">
      <c r="A4" s="3"/>
      <c r="B4" s="3"/>
      <c r="C4" s="1"/>
    </row>
    <row r="5" spans="1:5" ht="50.1" customHeight="1" x14ac:dyDescent="0.3">
      <c r="A5" s="11" t="s">
        <v>215</v>
      </c>
      <c r="B5" s="12" t="s">
        <v>216</v>
      </c>
      <c r="C5" s="12" t="s">
        <v>217</v>
      </c>
      <c r="E5" s="79" t="s">
        <v>1253</v>
      </c>
    </row>
    <row r="6" spans="1:5" ht="50.1" customHeight="1" x14ac:dyDescent="0.3">
      <c r="A6" s="13" t="s">
        <v>218</v>
      </c>
      <c r="B6" s="12" t="s">
        <v>219</v>
      </c>
      <c r="C6" s="12" t="s">
        <v>220</v>
      </c>
      <c r="E6" s="79" t="s">
        <v>1254</v>
      </c>
    </row>
    <row r="7" spans="1:5" ht="50.1" customHeight="1" x14ac:dyDescent="0.3">
      <c r="A7" s="14"/>
      <c r="B7" s="12" t="s">
        <v>221</v>
      </c>
      <c r="C7" s="12" t="s">
        <v>222</v>
      </c>
      <c r="E7" s="79" t="s">
        <v>323</v>
      </c>
    </row>
    <row r="8" spans="1:5" ht="50.1" customHeight="1" x14ac:dyDescent="0.3">
      <c r="A8" s="13" t="s">
        <v>223</v>
      </c>
      <c r="B8" s="12" t="s">
        <v>224</v>
      </c>
      <c r="C8" s="455" t="s">
        <v>225</v>
      </c>
      <c r="E8" s="79" t="s">
        <v>1255</v>
      </c>
    </row>
    <row r="9" spans="1:5" ht="50.1" customHeight="1" x14ac:dyDescent="0.3">
      <c r="A9" s="15"/>
      <c r="B9" s="12" t="s">
        <v>226</v>
      </c>
      <c r="C9" s="457"/>
      <c r="E9" s="79" t="s">
        <v>1256</v>
      </c>
    </row>
    <row r="10" spans="1:5" ht="50.1" customHeight="1" x14ac:dyDescent="0.3">
      <c r="A10" s="16" t="s">
        <v>227</v>
      </c>
      <c r="B10" s="12" t="s">
        <v>228</v>
      </c>
      <c r="C10" s="455" t="s">
        <v>229</v>
      </c>
      <c r="E10" s="79" t="s">
        <v>1257</v>
      </c>
    </row>
    <row r="11" spans="1:5" ht="50.1" customHeight="1" x14ac:dyDescent="0.3">
      <c r="A11" s="17"/>
      <c r="B11" s="12" t="s">
        <v>230</v>
      </c>
      <c r="C11" s="457"/>
    </row>
    <row r="12" spans="1:5" ht="50.1" customHeight="1" x14ac:dyDescent="0.3">
      <c r="A12" s="17"/>
      <c r="B12" s="12" t="s">
        <v>231</v>
      </c>
      <c r="C12" s="455" t="s">
        <v>232</v>
      </c>
    </row>
    <row r="13" spans="1:5" ht="50.1" customHeight="1" x14ac:dyDescent="0.3">
      <c r="A13" s="15"/>
      <c r="B13" s="12" t="s">
        <v>233</v>
      </c>
      <c r="C13" s="457"/>
    </row>
    <row r="14" spans="1:5" ht="50.1" customHeight="1" x14ac:dyDescent="0.3">
      <c r="A14" s="16" t="s">
        <v>234</v>
      </c>
      <c r="B14" s="12" t="s">
        <v>235</v>
      </c>
      <c r="C14" s="12" t="s">
        <v>236</v>
      </c>
    </row>
    <row r="15" spans="1:5" ht="50.1" customHeight="1" x14ac:dyDescent="0.3">
      <c r="A15" s="17"/>
      <c r="B15" s="12" t="s">
        <v>237</v>
      </c>
      <c r="C15" s="12" t="s">
        <v>238</v>
      </c>
    </row>
    <row r="16" spans="1:5" ht="57" customHeight="1" x14ac:dyDescent="0.3">
      <c r="A16" s="17"/>
      <c r="B16" s="12" t="s">
        <v>239</v>
      </c>
      <c r="C16" s="12" t="s">
        <v>240</v>
      </c>
    </row>
    <row r="17" spans="1:3" ht="50.1" customHeight="1" x14ac:dyDescent="0.3">
      <c r="A17" s="17"/>
      <c r="B17" s="12" t="s">
        <v>241</v>
      </c>
      <c r="C17" s="12" t="s">
        <v>242</v>
      </c>
    </row>
    <row r="18" spans="1:3" ht="55.5" customHeight="1" x14ac:dyDescent="0.3">
      <c r="A18" s="15"/>
      <c r="B18" s="12" t="s">
        <v>243</v>
      </c>
      <c r="C18" s="12" t="s">
        <v>244</v>
      </c>
    </row>
    <row r="19" spans="1:3" ht="10.5" customHeight="1" x14ac:dyDescent="0.3">
      <c r="A19" s="18"/>
      <c r="B19" s="19"/>
    </row>
    <row r="20" spans="1:3" ht="30" customHeight="1" x14ac:dyDescent="0.3">
      <c r="A20" s="18"/>
      <c r="B20" s="19"/>
      <c r="C20" s="20" t="s">
        <v>245</v>
      </c>
    </row>
    <row r="21" spans="1:3" ht="12.75" customHeight="1" x14ac:dyDescent="0.3">
      <c r="A21" s="18"/>
      <c r="B21" s="19"/>
      <c r="C21" s="1"/>
    </row>
    <row r="22" spans="1:3" ht="30" customHeight="1" x14ac:dyDescent="0.3">
      <c r="A22" s="18"/>
      <c r="B22" s="19"/>
      <c r="C22" s="21" t="s">
        <v>246</v>
      </c>
    </row>
    <row r="23" spans="1:3" ht="30" customHeight="1" x14ac:dyDescent="0.3">
      <c r="A23" s="18"/>
      <c r="B23" s="19"/>
      <c r="C23" s="21" t="s">
        <v>247</v>
      </c>
    </row>
    <row r="24" spans="1:3" ht="30" customHeight="1" x14ac:dyDescent="0.3">
      <c r="A24" s="18"/>
      <c r="B24" s="19"/>
      <c r="C24" s="21" t="s">
        <v>248</v>
      </c>
    </row>
    <row r="25" spans="1:3" ht="30" customHeight="1" x14ac:dyDescent="0.3">
      <c r="A25" s="18"/>
      <c r="B25" s="19"/>
      <c r="C25" s="21" t="s">
        <v>249</v>
      </c>
    </row>
    <row r="26" spans="1:3" ht="42" customHeight="1" x14ac:dyDescent="0.3">
      <c r="A26" s="18"/>
      <c r="B26" s="19"/>
      <c r="C26" s="21" t="s">
        <v>250</v>
      </c>
    </row>
    <row r="27" spans="1:3" ht="16.5" customHeight="1" thickBot="1" x14ac:dyDescent="0.35">
      <c r="A27" s="18"/>
      <c r="B27" s="19"/>
    </row>
    <row r="28" spans="1:3" ht="50.1" customHeight="1" thickBot="1" x14ac:dyDescent="0.35">
      <c r="A28" s="29" t="s">
        <v>251</v>
      </c>
      <c r="B28" s="29" t="s">
        <v>251</v>
      </c>
      <c r="C28" s="29" t="s">
        <v>251</v>
      </c>
    </row>
    <row r="29" spans="1:3" ht="15" customHeight="1" thickBot="1" x14ac:dyDescent="0.35">
      <c r="A29" s="3"/>
      <c r="B29" s="3"/>
      <c r="C29" s="3"/>
    </row>
    <row r="30" spans="1:3" ht="28.5" customHeight="1" thickBot="1" x14ac:dyDescent="0.35">
      <c r="A30" s="38" t="s">
        <v>211</v>
      </c>
      <c r="B30" s="38" t="s">
        <v>212</v>
      </c>
      <c r="C30" s="38" t="s">
        <v>213</v>
      </c>
    </row>
    <row r="31" spans="1:3" ht="50.1" customHeight="1" x14ac:dyDescent="0.3">
      <c r="A31" s="22" t="s">
        <v>252</v>
      </c>
      <c r="B31" s="461" t="s">
        <v>253</v>
      </c>
      <c r="C31" s="461" t="s">
        <v>254</v>
      </c>
    </row>
    <row r="32" spans="1:3" ht="50.1" customHeight="1" x14ac:dyDescent="0.3">
      <c r="A32" s="23"/>
      <c r="B32" s="463"/>
      <c r="C32" s="463"/>
    </row>
    <row r="33" spans="1:3" ht="50.1" customHeight="1" x14ac:dyDescent="0.3">
      <c r="A33" s="11" t="s">
        <v>255</v>
      </c>
      <c r="B33" s="24" t="s">
        <v>256</v>
      </c>
      <c r="C33" s="24" t="s">
        <v>257</v>
      </c>
    </row>
    <row r="34" spans="1:3" ht="50.1" customHeight="1" x14ac:dyDescent="0.3">
      <c r="A34" s="22" t="s">
        <v>258</v>
      </c>
      <c r="B34" s="24" t="s">
        <v>259</v>
      </c>
      <c r="C34" s="24" t="s">
        <v>260</v>
      </c>
    </row>
    <row r="35" spans="1:3" ht="50.1" customHeight="1" x14ac:dyDescent="0.3">
      <c r="A35" s="23"/>
      <c r="B35" s="24" t="s">
        <v>261</v>
      </c>
      <c r="C35" s="24" t="s">
        <v>262</v>
      </c>
    </row>
    <row r="36" spans="1:3" ht="50.1" customHeight="1" x14ac:dyDescent="0.3">
      <c r="A36" s="23"/>
      <c r="B36" s="455" t="s">
        <v>263</v>
      </c>
      <c r="C36" s="24" t="s">
        <v>264</v>
      </c>
    </row>
    <row r="37" spans="1:3" ht="50.1" customHeight="1" x14ac:dyDescent="0.3">
      <c r="A37" s="23"/>
      <c r="B37" s="456"/>
      <c r="C37" s="24" t="s">
        <v>265</v>
      </c>
    </row>
    <row r="38" spans="1:3" ht="50.1" customHeight="1" x14ac:dyDescent="0.3">
      <c r="A38" s="23"/>
      <c r="B38" s="456"/>
      <c r="C38" s="24" t="s">
        <v>266</v>
      </c>
    </row>
    <row r="39" spans="1:3" ht="50.1" customHeight="1" x14ac:dyDescent="0.3">
      <c r="A39" s="23"/>
      <c r="B39" s="456"/>
      <c r="C39" s="24" t="s">
        <v>267</v>
      </c>
    </row>
    <row r="40" spans="1:3" ht="50.1" customHeight="1" x14ac:dyDescent="0.3">
      <c r="A40" s="23"/>
      <c r="B40" s="456"/>
      <c r="C40" s="24" t="s">
        <v>268</v>
      </c>
    </row>
    <row r="41" spans="1:3" ht="50.1" customHeight="1" x14ac:dyDescent="0.3">
      <c r="A41" s="23"/>
      <c r="B41" s="456"/>
      <c r="C41" s="24" t="s">
        <v>269</v>
      </c>
    </row>
    <row r="42" spans="1:3" ht="50.1" customHeight="1" x14ac:dyDescent="0.3">
      <c r="A42" s="23"/>
      <c r="B42" s="456"/>
      <c r="C42" s="24" t="s">
        <v>270</v>
      </c>
    </row>
    <row r="43" spans="1:3" ht="50.1" customHeight="1" x14ac:dyDescent="0.3">
      <c r="A43" s="23"/>
      <c r="B43" s="456"/>
      <c r="C43" s="24" t="s">
        <v>271</v>
      </c>
    </row>
    <row r="44" spans="1:3" ht="50.1" customHeight="1" x14ac:dyDescent="0.3">
      <c r="A44" s="23"/>
      <c r="B44" s="456"/>
      <c r="C44" s="24" t="s">
        <v>272</v>
      </c>
    </row>
    <row r="45" spans="1:3" ht="50.1" customHeight="1" x14ac:dyDescent="0.3">
      <c r="A45" s="25"/>
      <c r="B45" s="457"/>
      <c r="C45" s="24" t="s">
        <v>273</v>
      </c>
    </row>
    <row r="46" spans="1:3" ht="50.1" customHeight="1" x14ac:dyDescent="0.3">
      <c r="A46" s="22" t="s">
        <v>274</v>
      </c>
      <c r="B46" s="26" t="s">
        <v>275</v>
      </c>
      <c r="C46" s="26" t="s">
        <v>276</v>
      </c>
    </row>
    <row r="47" spans="1:3" ht="50.1" customHeight="1" x14ac:dyDescent="0.3">
      <c r="A47" s="23"/>
      <c r="B47" s="24" t="s">
        <v>277</v>
      </c>
      <c r="C47" s="24" t="s">
        <v>278</v>
      </c>
    </row>
    <row r="48" spans="1:3" ht="50.1" customHeight="1" x14ac:dyDescent="0.3">
      <c r="A48" s="25"/>
      <c r="B48" s="24" t="s">
        <v>279</v>
      </c>
      <c r="C48" s="24" t="s">
        <v>280</v>
      </c>
    </row>
    <row r="49" spans="1:3" ht="50.1" customHeight="1" x14ac:dyDescent="0.3">
      <c r="A49" s="16" t="s">
        <v>281</v>
      </c>
      <c r="B49" s="24" t="s">
        <v>282</v>
      </c>
      <c r="C49" s="24" t="s">
        <v>283</v>
      </c>
    </row>
    <row r="50" spans="1:3" ht="50.1" customHeight="1" x14ac:dyDescent="0.3">
      <c r="A50" s="17"/>
      <c r="B50" s="24" t="s">
        <v>284</v>
      </c>
      <c r="C50" s="24" t="s">
        <v>285</v>
      </c>
    </row>
    <row r="51" spans="1:3" ht="50.1" customHeight="1" x14ac:dyDescent="0.3">
      <c r="A51" s="15"/>
      <c r="B51" s="24" t="s">
        <v>286</v>
      </c>
      <c r="C51" s="24" t="s">
        <v>287</v>
      </c>
    </row>
    <row r="52" spans="1:3" ht="50.1" customHeight="1" x14ac:dyDescent="0.3">
      <c r="A52" s="16" t="s">
        <v>288</v>
      </c>
      <c r="B52" s="24" t="s">
        <v>289</v>
      </c>
      <c r="C52" s="24" t="s">
        <v>290</v>
      </c>
    </row>
    <row r="53" spans="1:3" ht="50.1" customHeight="1" x14ac:dyDescent="0.3">
      <c r="A53" s="17"/>
      <c r="B53" s="24" t="s">
        <v>291</v>
      </c>
      <c r="C53" s="24" t="s">
        <v>292</v>
      </c>
    </row>
    <row r="54" spans="1:3" ht="50.1" customHeight="1" x14ac:dyDescent="0.3">
      <c r="A54" s="15"/>
      <c r="B54" s="24" t="s">
        <v>293</v>
      </c>
      <c r="C54" s="24" t="s">
        <v>294</v>
      </c>
    </row>
    <row r="56" spans="1:3" x14ac:dyDescent="0.3">
      <c r="C56" s="30" t="s">
        <v>245</v>
      </c>
    </row>
    <row r="57" spans="1:3" x14ac:dyDescent="0.3">
      <c r="C57" s="21"/>
    </row>
    <row r="58" spans="1:3" ht="28.8" x14ac:dyDescent="0.3">
      <c r="C58" s="31" t="s">
        <v>295</v>
      </c>
    </row>
    <row r="59" spans="1:3" ht="43.2" x14ac:dyDescent="0.3">
      <c r="C59" s="32" t="s">
        <v>296</v>
      </c>
    </row>
    <row r="60" spans="1:3" ht="43.2" x14ac:dyDescent="0.3">
      <c r="C60" s="32" t="s">
        <v>297</v>
      </c>
    </row>
    <row r="61" spans="1:3" ht="28.8" x14ac:dyDescent="0.3">
      <c r="C61" s="32" t="s">
        <v>298</v>
      </c>
    </row>
    <row r="62" spans="1:3" ht="57.6" x14ac:dyDescent="0.3">
      <c r="C62" s="444" t="s">
        <v>299</v>
      </c>
    </row>
    <row r="63" spans="1:3" ht="43.2" x14ac:dyDescent="0.3">
      <c r="C63" s="32" t="s">
        <v>300</v>
      </c>
    </row>
    <row r="64" spans="1:3" x14ac:dyDescent="0.3">
      <c r="C64" s="32" t="s">
        <v>301</v>
      </c>
    </row>
    <row r="65" spans="3:3" ht="28.8" x14ac:dyDescent="0.3">
      <c r="C65" s="444" t="s">
        <v>302</v>
      </c>
    </row>
    <row r="66" spans="3:3" ht="43.2" x14ac:dyDescent="0.3">
      <c r="C66" s="444" t="s">
        <v>303</v>
      </c>
    </row>
    <row r="67" spans="3:3" ht="28.8" x14ac:dyDescent="0.3">
      <c r="C67" s="32" t="s">
        <v>304</v>
      </c>
    </row>
    <row r="68" spans="3:3" ht="28.8" x14ac:dyDescent="0.3">
      <c r="C68" s="32" t="s">
        <v>305</v>
      </c>
    </row>
    <row r="69" spans="3:3" x14ac:dyDescent="0.3">
      <c r="C69" s="32" t="s">
        <v>306</v>
      </c>
    </row>
    <row r="70" spans="3:3" ht="28.8" x14ac:dyDescent="0.3">
      <c r="C70" s="32" t="s">
        <v>307</v>
      </c>
    </row>
    <row r="71" spans="3:3" x14ac:dyDescent="0.3">
      <c r="C71" s="32" t="s">
        <v>308</v>
      </c>
    </row>
    <row r="72" spans="3:3" ht="28.8" x14ac:dyDescent="0.3">
      <c r="C72" s="32" t="s">
        <v>309</v>
      </c>
    </row>
    <row r="73" spans="3:3" ht="28.8" x14ac:dyDescent="0.3">
      <c r="C73" s="32" t="s">
        <v>310</v>
      </c>
    </row>
    <row r="74" spans="3:3" x14ac:dyDescent="0.3">
      <c r="C74" s="32" t="s">
        <v>311</v>
      </c>
    </row>
    <row r="75" spans="3:3" ht="28.8" x14ac:dyDescent="0.3">
      <c r="C75" s="32" t="s">
        <v>312</v>
      </c>
    </row>
    <row r="76" spans="3:3" ht="28.8" x14ac:dyDescent="0.3">
      <c r="C76" s="32" t="s">
        <v>313</v>
      </c>
    </row>
    <row r="77" spans="3:3" ht="43.2" x14ac:dyDescent="0.3">
      <c r="C77" s="32" t="s">
        <v>314</v>
      </c>
    </row>
    <row r="78" spans="3:3" ht="43.2" x14ac:dyDescent="0.3">
      <c r="C78" s="32" t="s">
        <v>315</v>
      </c>
    </row>
    <row r="79" spans="3:3" ht="28.8" x14ac:dyDescent="0.3">
      <c r="C79" s="32" t="s">
        <v>316</v>
      </c>
    </row>
    <row r="80" spans="3:3" ht="43.2" x14ac:dyDescent="0.3">
      <c r="C80" s="32" t="s">
        <v>317</v>
      </c>
    </row>
    <row r="81" spans="1:3" ht="43.2" x14ac:dyDescent="0.3">
      <c r="C81" s="32" t="s">
        <v>318</v>
      </c>
    </row>
    <row r="82" spans="1:3" ht="43.2" x14ac:dyDescent="0.3">
      <c r="C82" s="32" t="s">
        <v>319</v>
      </c>
    </row>
    <row r="83" spans="1:3" ht="43.2" x14ac:dyDescent="0.3">
      <c r="C83" s="32" t="s">
        <v>320</v>
      </c>
    </row>
    <row r="84" spans="1:3" ht="43.2" x14ac:dyDescent="0.3">
      <c r="C84" s="32" t="s">
        <v>321</v>
      </c>
    </row>
    <row r="85" spans="1:3" ht="43.2" x14ac:dyDescent="0.3">
      <c r="C85" s="32" t="s">
        <v>322</v>
      </c>
    </row>
    <row r="86" spans="1:3" ht="15" thickBot="1" x14ac:dyDescent="0.35"/>
    <row r="87" spans="1:3" ht="27" customHeight="1" thickBot="1" x14ac:dyDescent="0.35">
      <c r="A87" s="39" t="s">
        <v>323</v>
      </c>
      <c r="B87" s="39" t="s">
        <v>323</v>
      </c>
      <c r="C87" s="39" t="s">
        <v>323</v>
      </c>
    </row>
    <row r="88" spans="1:3" ht="9" customHeight="1" thickBot="1" x14ac:dyDescent="0.35">
      <c r="A88" s="33"/>
      <c r="B88" s="33"/>
      <c r="C88" s="33"/>
    </row>
    <row r="89" spans="1:3" ht="15" thickBot="1" x14ac:dyDescent="0.35">
      <c r="A89" s="38" t="s">
        <v>211</v>
      </c>
      <c r="B89" s="38" t="s">
        <v>212</v>
      </c>
      <c r="C89" s="38" t="s">
        <v>213</v>
      </c>
    </row>
    <row r="90" spans="1:3" ht="39.6" x14ac:dyDescent="0.3">
      <c r="A90" s="16" t="s">
        <v>324</v>
      </c>
      <c r="B90" s="24" t="s">
        <v>325</v>
      </c>
      <c r="C90" s="455" t="s">
        <v>326</v>
      </c>
    </row>
    <row r="91" spans="1:3" ht="26.4" x14ac:dyDescent="0.3">
      <c r="A91" s="17"/>
      <c r="B91" s="24" t="s">
        <v>327</v>
      </c>
      <c r="C91" s="456"/>
    </row>
    <row r="92" spans="1:3" ht="26.4" x14ac:dyDescent="0.3">
      <c r="A92" s="17"/>
      <c r="B92" s="24" t="s">
        <v>328</v>
      </c>
      <c r="C92" s="456"/>
    </row>
    <row r="93" spans="1:3" ht="26.4" x14ac:dyDescent="0.3">
      <c r="A93" s="15"/>
      <c r="B93" s="24" t="s">
        <v>329</v>
      </c>
      <c r="C93" s="457"/>
    </row>
    <row r="94" spans="1:3" x14ac:dyDescent="0.3">
      <c r="A94" s="18"/>
      <c r="B94" s="34"/>
    </row>
    <row r="95" spans="1:3" x14ac:dyDescent="0.3">
      <c r="A95" s="18"/>
      <c r="B95" s="34"/>
      <c r="C95" s="30" t="s">
        <v>245</v>
      </c>
    </row>
    <row r="96" spans="1:3" x14ac:dyDescent="0.3">
      <c r="A96" s="18"/>
      <c r="B96" s="34"/>
      <c r="C96" s="35"/>
    </row>
    <row r="97" spans="1:3" ht="28.8" x14ac:dyDescent="0.3">
      <c r="A97" s="18"/>
      <c r="B97" s="34"/>
      <c r="C97" s="36" t="s">
        <v>330</v>
      </c>
    </row>
    <row r="98" spans="1:3" ht="28.8" x14ac:dyDescent="0.3">
      <c r="A98" s="18"/>
      <c r="B98" s="34"/>
      <c r="C98" s="21" t="s">
        <v>331</v>
      </c>
    </row>
    <row r="99" spans="1:3" ht="28.8" x14ac:dyDescent="0.3">
      <c r="A99" s="18"/>
      <c r="B99" s="34"/>
      <c r="C99" s="21" t="s">
        <v>332</v>
      </c>
    </row>
    <row r="100" spans="1:3" ht="28.8" x14ac:dyDescent="0.3">
      <c r="A100" s="18"/>
      <c r="B100" s="34"/>
      <c r="C100" s="37" t="s">
        <v>333</v>
      </c>
    </row>
    <row r="101" spans="1:3" ht="57.6" x14ac:dyDescent="0.3">
      <c r="A101" s="18"/>
      <c r="B101" s="34"/>
      <c r="C101" s="21" t="s">
        <v>334</v>
      </c>
    </row>
    <row r="102" spans="1:3" x14ac:dyDescent="0.3">
      <c r="A102" s="18"/>
      <c r="B102" s="34"/>
      <c r="C102" s="21" t="s">
        <v>335</v>
      </c>
    </row>
    <row r="103" spans="1:3" ht="43.2" x14ac:dyDescent="0.3">
      <c r="A103" s="18"/>
      <c r="B103" s="34"/>
      <c r="C103" s="21" t="s">
        <v>336</v>
      </c>
    </row>
    <row r="105" spans="1:3" ht="28.8" x14ac:dyDescent="0.3">
      <c r="A105" s="33" t="s">
        <v>337</v>
      </c>
      <c r="B105" s="33" t="s">
        <v>337</v>
      </c>
      <c r="C105" s="33" t="s">
        <v>337</v>
      </c>
    </row>
    <row r="106" spans="1:3" ht="15" thickBot="1" x14ac:dyDescent="0.35">
      <c r="A106" s="33"/>
      <c r="B106" s="33"/>
      <c r="C106" s="33"/>
    </row>
    <row r="107" spans="1:3" ht="15" thickBot="1" x14ac:dyDescent="0.35">
      <c r="A107" s="38" t="s">
        <v>211</v>
      </c>
      <c r="B107" s="38" t="s">
        <v>212</v>
      </c>
      <c r="C107" s="38" t="s">
        <v>213</v>
      </c>
    </row>
    <row r="108" spans="1:3" ht="39.6" x14ac:dyDescent="0.3">
      <c r="A108" s="22" t="s">
        <v>338</v>
      </c>
      <c r="B108" s="12" t="s">
        <v>339</v>
      </c>
      <c r="C108" s="12" t="s">
        <v>340</v>
      </c>
    </row>
    <row r="109" spans="1:3" ht="39.6" x14ac:dyDescent="0.3">
      <c r="A109" s="23"/>
      <c r="B109" s="12" t="s">
        <v>341</v>
      </c>
      <c r="C109" s="12" t="s">
        <v>342</v>
      </c>
    </row>
    <row r="110" spans="1:3" ht="66" x14ac:dyDescent="0.3">
      <c r="A110" s="16" t="s">
        <v>343</v>
      </c>
      <c r="B110" s="40" t="s">
        <v>344</v>
      </c>
      <c r="C110" s="40" t="s">
        <v>345</v>
      </c>
    </row>
    <row r="111" spans="1:3" ht="52.8" x14ac:dyDescent="0.3">
      <c r="A111" s="17"/>
      <c r="B111" s="40" t="s">
        <v>346</v>
      </c>
      <c r="C111" s="40" t="s">
        <v>347</v>
      </c>
    </row>
    <row r="112" spans="1:3" ht="52.8" x14ac:dyDescent="0.3">
      <c r="A112" s="17"/>
      <c r="B112" s="40" t="s">
        <v>348</v>
      </c>
      <c r="C112" s="41" t="s">
        <v>349</v>
      </c>
    </row>
    <row r="113" spans="1:3" ht="39.6" x14ac:dyDescent="0.3">
      <c r="A113" s="15"/>
      <c r="B113" s="24" t="s">
        <v>350</v>
      </c>
      <c r="C113" s="11" t="s">
        <v>351</v>
      </c>
    </row>
    <row r="114" spans="1:3" ht="39.6" x14ac:dyDescent="0.3">
      <c r="A114" s="16" t="s">
        <v>352</v>
      </c>
      <c r="B114" s="24" t="s">
        <v>353</v>
      </c>
      <c r="C114" s="11" t="s">
        <v>354</v>
      </c>
    </row>
    <row r="115" spans="1:3" ht="39.6" x14ac:dyDescent="0.3">
      <c r="A115" s="42"/>
      <c r="B115" s="24" t="s">
        <v>355</v>
      </c>
      <c r="C115" s="11" t="s">
        <v>356</v>
      </c>
    </row>
    <row r="116" spans="1:3" ht="39.6" x14ac:dyDescent="0.3">
      <c r="A116" s="16" t="s">
        <v>357</v>
      </c>
      <c r="B116" s="22" t="s">
        <v>358</v>
      </c>
      <c r="C116" s="16" t="s">
        <v>359</v>
      </c>
    </row>
    <row r="117" spans="1:3" ht="39.6" x14ac:dyDescent="0.3">
      <c r="A117" s="15"/>
      <c r="B117" s="43" t="s">
        <v>360</v>
      </c>
      <c r="C117" s="43" t="s">
        <v>361</v>
      </c>
    </row>
    <row r="118" spans="1:3" ht="39.6" x14ac:dyDescent="0.3">
      <c r="A118" s="13" t="s">
        <v>362</v>
      </c>
      <c r="B118" s="43" t="s">
        <v>363</v>
      </c>
      <c r="C118" s="43" t="s">
        <v>364</v>
      </c>
    </row>
    <row r="119" spans="1:3" ht="66" x14ac:dyDescent="0.3">
      <c r="A119" s="16" t="s">
        <v>365</v>
      </c>
      <c r="B119" s="43" t="s">
        <v>366</v>
      </c>
      <c r="C119" s="43" t="s">
        <v>367</v>
      </c>
    </row>
    <row r="120" spans="1:3" ht="39.6" x14ac:dyDescent="0.3">
      <c r="A120" s="17"/>
      <c r="B120" s="43" t="s">
        <v>368</v>
      </c>
      <c r="C120" s="43" t="s">
        <v>369</v>
      </c>
    </row>
    <row r="121" spans="1:3" ht="39.6" x14ac:dyDescent="0.3">
      <c r="A121" s="15"/>
      <c r="B121" s="43" t="s">
        <v>370</v>
      </c>
      <c r="C121" s="43" t="s">
        <v>371</v>
      </c>
    </row>
    <row r="122" spans="1:3" ht="52.8" x14ac:dyDescent="0.3">
      <c r="A122" s="16" t="s">
        <v>372</v>
      </c>
      <c r="B122" s="44" t="s">
        <v>373</v>
      </c>
      <c r="C122" s="44" t="s">
        <v>374</v>
      </c>
    </row>
    <row r="123" spans="1:3" ht="39.6" x14ac:dyDescent="0.3">
      <c r="A123" s="17"/>
      <c r="B123" s="45" t="s">
        <v>375</v>
      </c>
      <c r="C123" s="45" t="s">
        <v>376</v>
      </c>
    </row>
    <row r="124" spans="1:3" x14ac:dyDescent="0.3">
      <c r="A124" s="46"/>
      <c r="B124" s="46"/>
      <c r="C124" s="1"/>
    </row>
    <row r="125" spans="1:3" ht="52.8" x14ac:dyDescent="0.3">
      <c r="A125" s="16" t="s">
        <v>377</v>
      </c>
      <c r="B125" s="12" t="s">
        <v>378</v>
      </c>
      <c r="C125" s="12" t="s">
        <v>379</v>
      </c>
    </row>
    <row r="126" spans="1:3" ht="52.8" x14ac:dyDescent="0.3">
      <c r="A126" s="15"/>
      <c r="B126" s="12" t="s">
        <v>380</v>
      </c>
      <c r="C126" s="12" t="s">
        <v>381</v>
      </c>
    </row>
    <row r="127" spans="1:3" ht="66" x14ac:dyDescent="0.3">
      <c r="A127" s="12" t="s">
        <v>382</v>
      </c>
      <c r="B127" s="12" t="s">
        <v>383</v>
      </c>
      <c r="C127" s="12" t="s">
        <v>384</v>
      </c>
    </row>
    <row r="128" spans="1:3" x14ac:dyDescent="0.3">
      <c r="A128" s="19"/>
      <c r="B128" s="19"/>
    </row>
    <row r="129" spans="1:3" x14ac:dyDescent="0.3">
      <c r="A129" s="19"/>
      <c r="B129" s="19"/>
      <c r="C129" s="30" t="s">
        <v>245</v>
      </c>
    </row>
    <row r="130" spans="1:3" x14ac:dyDescent="0.3">
      <c r="A130" s="19"/>
      <c r="B130" s="19"/>
      <c r="C130" s="19"/>
    </row>
    <row r="131" spans="1:3" ht="43.2" x14ac:dyDescent="0.3">
      <c r="A131" s="19"/>
      <c r="B131" s="19"/>
      <c r="C131" s="21" t="s">
        <v>385</v>
      </c>
    </row>
    <row r="132" spans="1:3" ht="28.8" x14ac:dyDescent="0.3">
      <c r="A132" s="19"/>
      <c r="B132" s="19"/>
      <c r="C132" s="47" t="s">
        <v>386</v>
      </c>
    </row>
    <row r="133" spans="1:3" ht="28.8" x14ac:dyDescent="0.3">
      <c r="A133" s="19"/>
      <c r="B133" s="19"/>
      <c r="C133" s="21" t="s">
        <v>387</v>
      </c>
    </row>
    <row r="134" spans="1:3" ht="57.6" x14ac:dyDescent="0.3">
      <c r="A134" s="19"/>
      <c r="B134" s="19"/>
      <c r="C134" s="21" t="s">
        <v>388</v>
      </c>
    </row>
    <row r="135" spans="1:3" ht="43.2" x14ac:dyDescent="0.3">
      <c r="A135" s="19"/>
      <c r="B135" s="19"/>
      <c r="C135" s="21" t="s">
        <v>389</v>
      </c>
    </row>
    <row r="136" spans="1:3" ht="28.8" x14ac:dyDescent="0.3">
      <c r="A136" s="19"/>
      <c r="B136" s="19"/>
      <c r="C136" s="21" t="s">
        <v>390</v>
      </c>
    </row>
    <row r="137" spans="1:3" ht="28.8" x14ac:dyDescent="0.3">
      <c r="A137" s="19"/>
      <c r="B137" s="19"/>
      <c r="C137" s="21" t="s">
        <v>391</v>
      </c>
    </row>
    <row r="138" spans="1:3" ht="28.8" x14ac:dyDescent="0.3">
      <c r="A138" s="19"/>
      <c r="B138" s="19"/>
      <c r="C138" s="21" t="s">
        <v>392</v>
      </c>
    </row>
    <row r="139" spans="1:3" ht="28.8" x14ac:dyDescent="0.3">
      <c r="A139" s="19"/>
      <c r="B139" s="19"/>
      <c r="C139" s="21" t="s">
        <v>393</v>
      </c>
    </row>
    <row r="140" spans="1:3" ht="28.8" x14ac:dyDescent="0.3">
      <c r="A140" s="19"/>
      <c r="B140" s="19"/>
      <c r="C140" s="21" t="s">
        <v>394</v>
      </c>
    </row>
    <row r="141" spans="1:3" x14ac:dyDescent="0.3">
      <c r="A141" s="19"/>
      <c r="B141" s="19"/>
      <c r="C141" s="21" t="s">
        <v>395</v>
      </c>
    </row>
    <row r="142" spans="1:3" ht="28.8" x14ac:dyDescent="0.3">
      <c r="A142" s="19"/>
      <c r="B142" s="19"/>
      <c r="C142" s="21" t="s">
        <v>396</v>
      </c>
    </row>
    <row r="143" spans="1:3" ht="28.8" x14ac:dyDescent="0.3">
      <c r="A143" s="19"/>
      <c r="B143" s="19"/>
      <c r="C143" s="21" t="s">
        <v>397</v>
      </c>
    </row>
    <row r="144" spans="1:3" ht="28.8" x14ac:dyDescent="0.3">
      <c r="A144" s="19"/>
      <c r="B144" s="19"/>
      <c r="C144" s="21" t="s">
        <v>398</v>
      </c>
    </row>
    <row r="145" spans="1:3" ht="28.8" x14ac:dyDescent="0.3">
      <c r="A145" s="19"/>
      <c r="B145" s="19"/>
      <c r="C145" s="21" t="s">
        <v>399</v>
      </c>
    </row>
    <row r="146" spans="1:3" x14ac:dyDescent="0.3">
      <c r="A146" s="19"/>
      <c r="B146" s="19"/>
      <c r="C146" s="21" t="s">
        <v>400</v>
      </c>
    </row>
    <row r="147" spans="1:3" ht="28.8" x14ac:dyDescent="0.3">
      <c r="A147" s="19"/>
      <c r="B147" s="19"/>
      <c r="C147" s="21" t="s">
        <v>401</v>
      </c>
    </row>
    <row r="148" spans="1:3" x14ac:dyDescent="0.3">
      <c r="A148" s="19"/>
      <c r="B148" s="19"/>
      <c r="C148" s="21" t="s">
        <v>402</v>
      </c>
    </row>
    <row r="149" spans="1:3" ht="43.2" x14ac:dyDescent="0.3">
      <c r="A149" s="19"/>
      <c r="B149" s="19"/>
      <c r="C149" s="21" t="s">
        <v>403</v>
      </c>
    </row>
    <row r="150" spans="1:3" ht="28.8" x14ac:dyDescent="0.3">
      <c r="A150" s="19"/>
      <c r="B150" s="19"/>
      <c r="C150" s="21" t="s">
        <v>404</v>
      </c>
    </row>
    <row r="151" spans="1:3" ht="43.2" x14ac:dyDescent="0.3">
      <c r="A151" s="19"/>
      <c r="B151" s="19"/>
      <c r="C151" s="21" t="s">
        <v>405</v>
      </c>
    </row>
    <row r="152" spans="1:3" ht="28.8" x14ac:dyDescent="0.3">
      <c r="A152" s="19"/>
      <c r="B152" s="19"/>
      <c r="C152" s="21" t="s">
        <v>406</v>
      </c>
    </row>
    <row r="153" spans="1:3" ht="28.8" x14ac:dyDescent="0.3">
      <c r="A153" s="19"/>
      <c r="B153" s="19"/>
      <c r="C153" s="21" t="s">
        <v>407</v>
      </c>
    </row>
    <row r="154" spans="1:3" ht="28.8" x14ac:dyDescent="0.3">
      <c r="A154" s="19"/>
      <c r="B154" s="19"/>
      <c r="C154" s="21" t="s">
        <v>408</v>
      </c>
    </row>
    <row r="155" spans="1:3" x14ac:dyDescent="0.3">
      <c r="A155" s="19"/>
      <c r="B155" s="19"/>
      <c r="C155" s="21" t="s">
        <v>409</v>
      </c>
    </row>
    <row r="156" spans="1:3" ht="57.6" x14ac:dyDescent="0.3">
      <c r="A156" s="19"/>
      <c r="B156" s="19"/>
      <c r="C156" s="21" t="s">
        <v>410</v>
      </c>
    </row>
    <row r="157" spans="1:3" ht="28.8" x14ac:dyDescent="0.3">
      <c r="A157" s="19"/>
      <c r="B157" s="19"/>
      <c r="C157" s="443" t="s">
        <v>411</v>
      </c>
    </row>
    <row r="158" spans="1:3" ht="57.6" x14ac:dyDescent="0.3">
      <c r="A158" s="19"/>
      <c r="B158" s="19"/>
      <c r="C158" s="21" t="s">
        <v>412</v>
      </c>
    </row>
    <row r="159" spans="1:3" ht="28.8" x14ac:dyDescent="0.3">
      <c r="A159" s="19"/>
      <c r="B159" s="19"/>
      <c r="C159" s="21" t="s">
        <v>413</v>
      </c>
    </row>
    <row r="160" spans="1:3" ht="28.8" x14ac:dyDescent="0.3">
      <c r="A160" s="19"/>
      <c r="B160" s="19"/>
      <c r="C160" s="21" t="s">
        <v>414</v>
      </c>
    </row>
    <row r="161" spans="1:3" ht="28.8" x14ac:dyDescent="0.3">
      <c r="A161" s="19"/>
      <c r="B161" s="19"/>
      <c r="C161" s="36" t="s">
        <v>330</v>
      </c>
    </row>
    <row r="162" spans="1:3" ht="28.8" x14ac:dyDescent="0.3">
      <c r="A162" s="19"/>
      <c r="B162" s="19"/>
      <c r="C162" s="21" t="s">
        <v>331</v>
      </c>
    </row>
    <row r="163" spans="1:3" ht="28.8" x14ac:dyDescent="0.3">
      <c r="A163" s="19"/>
      <c r="B163" s="19"/>
      <c r="C163" s="21" t="s">
        <v>332</v>
      </c>
    </row>
    <row r="164" spans="1:3" ht="28.8" x14ac:dyDescent="0.3">
      <c r="A164" s="19"/>
      <c r="B164" s="19"/>
      <c r="C164" s="37" t="s">
        <v>333</v>
      </c>
    </row>
    <row r="165" spans="1:3" ht="57.6" x14ac:dyDescent="0.3">
      <c r="A165" s="19"/>
      <c r="B165" s="19"/>
      <c r="C165" s="21" t="s">
        <v>334</v>
      </c>
    </row>
    <row r="166" spans="1:3" x14ac:dyDescent="0.3">
      <c r="A166" s="19"/>
      <c r="B166" s="19"/>
      <c r="C166" s="21" t="s">
        <v>335</v>
      </c>
    </row>
    <row r="167" spans="1:3" ht="43.2" x14ac:dyDescent="0.3">
      <c r="A167" s="19"/>
      <c r="B167" s="19"/>
      <c r="C167" s="21" t="s">
        <v>336</v>
      </c>
    </row>
    <row r="169" spans="1:3" ht="15" thickBot="1" x14ac:dyDescent="0.35"/>
    <row r="170" spans="1:3" ht="29.25" customHeight="1" thickBot="1" x14ac:dyDescent="0.35">
      <c r="A170" s="29" t="s">
        <v>415</v>
      </c>
      <c r="B170" s="29" t="s">
        <v>415</v>
      </c>
      <c r="C170" s="29" t="s">
        <v>415</v>
      </c>
    </row>
    <row r="171" spans="1:3" ht="15" thickBot="1" x14ac:dyDescent="0.35">
      <c r="A171" s="3"/>
      <c r="B171" s="3"/>
      <c r="C171" s="3"/>
    </row>
    <row r="172" spans="1:3" ht="15" thickBot="1" x14ac:dyDescent="0.35">
      <c r="A172" s="38" t="s">
        <v>211</v>
      </c>
      <c r="B172" s="38" t="s">
        <v>212</v>
      </c>
      <c r="C172" s="38" t="s">
        <v>213</v>
      </c>
    </row>
    <row r="173" spans="1:3" ht="39.6" x14ac:dyDescent="0.3">
      <c r="A173" s="48" t="s">
        <v>416</v>
      </c>
      <c r="B173" s="49" t="s">
        <v>417</v>
      </c>
      <c r="C173" s="458" t="s">
        <v>418</v>
      </c>
    </row>
    <row r="174" spans="1:3" ht="39.6" x14ac:dyDescent="0.3">
      <c r="A174" s="17"/>
      <c r="B174" s="49" t="s">
        <v>419</v>
      </c>
      <c r="C174" s="459"/>
    </row>
    <row r="175" spans="1:3" ht="26.4" x14ac:dyDescent="0.3">
      <c r="A175" s="17"/>
      <c r="B175" s="49" t="s">
        <v>420</v>
      </c>
      <c r="C175" s="459"/>
    </row>
    <row r="176" spans="1:3" ht="39.6" x14ac:dyDescent="0.3">
      <c r="A176" s="15"/>
      <c r="B176" s="50" t="s">
        <v>421</v>
      </c>
      <c r="C176" s="460"/>
    </row>
    <row r="177" spans="1:3" ht="39.6" x14ac:dyDescent="0.3">
      <c r="A177" s="51" t="s">
        <v>422</v>
      </c>
      <c r="B177" s="50" t="s">
        <v>423</v>
      </c>
      <c r="C177" s="458" t="s">
        <v>424</v>
      </c>
    </row>
    <row r="178" spans="1:3" ht="39.6" x14ac:dyDescent="0.3">
      <c r="A178" s="15"/>
      <c r="B178" s="50" t="s">
        <v>425</v>
      </c>
      <c r="C178" s="460"/>
    </row>
    <row r="179" spans="1:3" ht="39.6" x14ac:dyDescent="0.3">
      <c r="A179" s="51" t="s">
        <v>426</v>
      </c>
      <c r="B179" s="50" t="s">
        <v>427</v>
      </c>
      <c r="C179" s="50" t="s">
        <v>428</v>
      </c>
    </row>
    <row r="180" spans="1:3" ht="39.6" x14ac:dyDescent="0.3">
      <c r="A180" s="17"/>
      <c r="B180" s="50" t="s">
        <v>429</v>
      </c>
      <c r="C180" s="49" t="s">
        <v>430</v>
      </c>
    </row>
    <row r="181" spans="1:3" ht="52.8" x14ac:dyDescent="0.3">
      <c r="A181" s="15"/>
      <c r="B181" s="50" t="s">
        <v>431</v>
      </c>
      <c r="C181" s="51" t="s">
        <v>432</v>
      </c>
    </row>
    <row r="182" spans="1:3" ht="39.6" x14ac:dyDescent="0.3">
      <c r="A182" s="52" t="s">
        <v>433</v>
      </c>
      <c r="B182" s="16" t="s">
        <v>434</v>
      </c>
      <c r="C182" s="44" t="s">
        <v>435</v>
      </c>
    </row>
    <row r="183" spans="1:3" ht="39.6" x14ac:dyDescent="0.3">
      <c r="A183" s="53"/>
      <c r="B183" s="50" t="s">
        <v>436</v>
      </c>
      <c r="C183" s="51" t="s">
        <v>437</v>
      </c>
    </row>
    <row r="184" spans="1:3" ht="39.6" x14ac:dyDescent="0.3">
      <c r="A184" s="51" t="s">
        <v>438</v>
      </c>
      <c r="B184" s="50" t="s">
        <v>439</v>
      </c>
      <c r="C184" s="50" t="s">
        <v>440</v>
      </c>
    </row>
    <row r="185" spans="1:3" ht="39.6" x14ac:dyDescent="0.3">
      <c r="A185" s="54"/>
      <c r="B185" s="50" t="s">
        <v>441</v>
      </c>
      <c r="C185" s="50" t="s">
        <v>442</v>
      </c>
    </row>
    <row r="186" spans="1:3" x14ac:dyDescent="0.3">
      <c r="A186" s="55"/>
      <c r="B186" s="56"/>
    </row>
    <row r="187" spans="1:3" x14ac:dyDescent="0.3">
      <c r="A187" s="55"/>
      <c r="B187" s="56"/>
      <c r="C187" s="30" t="s">
        <v>245</v>
      </c>
    </row>
    <row r="188" spans="1:3" x14ac:dyDescent="0.3">
      <c r="A188" s="55"/>
      <c r="B188" s="56"/>
      <c r="C188" s="56"/>
    </row>
    <row r="189" spans="1:3" ht="28.8" x14ac:dyDescent="0.3">
      <c r="A189" s="55"/>
      <c r="B189" s="56"/>
      <c r="C189" s="21" t="s">
        <v>443</v>
      </c>
    </row>
    <row r="190" spans="1:3" ht="43.2" x14ac:dyDescent="0.3">
      <c r="A190" s="55"/>
      <c r="B190" s="56"/>
      <c r="C190" s="21" t="s">
        <v>444</v>
      </c>
    </row>
    <row r="191" spans="1:3" ht="28.8" x14ac:dyDescent="0.3">
      <c r="A191" s="55"/>
      <c r="B191" s="56"/>
      <c r="C191" s="21" t="s">
        <v>445</v>
      </c>
    </row>
    <row r="192" spans="1:3" ht="28.8" x14ac:dyDescent="0.3">
      <c r="A192" s="55"/>
      <c r="B192" s="56"/>
      <c r="C192" s="21" t="s">
        <v>446</v>
      </c>
    </row>
    <row r="193" spans="1:3" x14ac:dyDescent="0.3">
      <c r="A193" s="55"/>
      <c r="B193" s="56"/>
      <c r="C193" s="21" t="s">
        <v>447</v>
      </c>
    </row>
    <row r="194" spans="1:3" ht="43.2" x14ac:dyDescent="0.3">
      <c r="A194" s="55"/>
      <c r="B194" s="56"/>
      <c r="C194" s="21" t="s">
        <v>448</v>
      </c>
    </row>
    <row r="195" spans="1:3" ht="28.8" x14ac:dyDescent="0.3">
      <c r="A195" s="55"/>
      <c r="B195" s="56"/>
      <c r="C195" s="21" t="s">
        <v>449</v>
      </c>
    </row>
    <row r="196" spans="1:3" ht="28.8" x14ac:dyDescent="0.3">
      <c r="A196" s="55"/>
      <c r="B196" s="56"/>
      <c r="C196" s="21" t="s">
        <v>446</v>
      </c>
    </row>
    <row r="197" spans="1:3" ht="28.8" x14ac:dyDescent="0.3">
      <c r="A197" s="55"/>
      <c r="B197" s="56"/>
      <c r="C197" s="21" t="s">
        <v>450</v>
      </c>
    </row>
    <row r="198" spans="1:3" ht="28.8" x14ac:dyDescent="0.3">
      <c r="A198" s="55"/>
      <c r="B198" s="56"/>
      <c r="C198" s="443" t="s">
        <v>451</v>
      </c>
    </row>
    <row r="199" spans="1:3" ht="28.8" x14ac:dyDescent="0.3">
      <c r="A199" s="55"/>
      <c r="B199" s="56"/>
      <c r="C199" s="21" t="s">
        <v>452</v>
      </c>
    </row>
    <row r="200" spans="1:3" ht="28.8" x14ac:dyDescent="0.3">
      <c r="A200" s="55"/>
      <c r="B200" s="56"/>
      <c r="C200" s="21" t="s">
        <v>453</v>
      </c>
    </row>
    <row r="201" spans="1:3" ht="43.2" x14ac:dyDescent="0.3">
      <c r="A201" s="55"/>
      <c r="B201" s="56"/>
      <c r="C201" s="21" t="s">
        <v>454</v>
      </c>
    </row>
    <row r="202" spans="1:3" ht="43.2" x14ac:dyDescent="0.3">
      <c r="A202" s="55"/>
      <c r="B202" s="56"/>
      <c r="C202" s="21" t="s">
        <v>455</v>
      </c>
    </row>
    <row r="203" spans="1:3" ht="28.8" x14ac:dyDescent="0.3">
      <c r="A203" s="55"/>
      <c r="B203" s="56"/>
      <c r="C203" s="57" t="s">
        <v>456</v>
      </c>
    </row>
    <row r="204" spans="1:3" ht="28.8" x14ac:dyDescent="0.3">
      <c r="A204" s="55"/>
      <c r="B204" s="56"/>
      <c r="C204" s="57" t="s">
        <v>457</v>
      </c>
    </row>
    <row r="205" spans="1:3" ht="28.8" x14ac:dyDescent="0.3">
      <c r="A205" s="55"/>
      <c r="B205" s="56"/>
      <c r="C205" s="57" t="s">
        <v>458</v>
      </c>
    </row>
    <row r="206" spans="1:3" ht="28.8" x14ac:dyDescent="0.3">
      <c r="A206" s="55"/>
      <c r="B206" s="56"/>
      <c r="C206" s="21" t="s">
        <v>459</v>
      </c>
    </row>
    <row r="207" spans="1:3" ht="28.8" x14ac:dyDescent="0.3">
      <c r="A207" s="55"/>
      <c r="B207" s="56"/>
      <c r="C207" s="21" t="s">
        <v>460</v>
      </c>
    </row>
    <row r="208" spans="1:3" ht="28.8" x14ac:dyDescent="0.3">
      <c r="A208" s="55"/>
      <c r="B208" s="56"/>
      <c r="C208" s="21" t="s">
        <v>461</v>
      </c>
    </row>
    <row r="209" spans="1:3" ht="28.8" x14ac:dyDescent="0.3">
      <c r="A209" s="55"/>
      <c r="B209" s="56"/>
      <c r="C209" s="21" t="s">
        <v>462</v>
      </c>
    </row>
    <row r="210" spans="1:3" ht="28.8" x14ac:dyDescent="0.3">
      <c r="A210" s="55"/>
      <c r="B210" s="56"/>
      <c r="C210" s="21" t="s">
        <v>463</v>
      </c>
    </row>
    <row r="211" spans="1:3" x14ac:dyDescent="0.3">
      <c r="A211" s="55"/>
      <c r="B211" s="56"/>
      <c r="C211" s="21" t="s">
        <v>464</v>
      </c>
    </row>
    <row r="212" spans="1:3" ht="43.2" x14ac:dyDescent="0.3">
      <c r="A212" s="55"/>
      <c r="B212" s="56"/>
      <c r="C212" s="21" t="s">
        <v>465</v>
      </c>
    </row>
    <row r="213" spans="1:3" ht="28.8" x14ac:dyDescent="0.3">
      <c r="A213" s="55"/>
      <c r="B213" s="56"/>
      <c r="C213" s="21" t="s">
        <v>466</v>
      </c>
    </row>
    <row r="214" spans="1:3" x14ac:dyDescent="0.3">
      <c r="A214" s="55"/>
      <c r="B214" s="56"/>
      <c r="C214" s="21" t="s">
        <v>467</v>
      </c>
    </row>
    <row r="215" spans="1:3" ht="28.8" x14ac:dyDescent="0.3">
      <c r="A215" s="55"/>
      <c r="B215" s="56"/>
      <c r="C215" s="21" t="s">
        <v>468</v>
      </c>
    </row>
    <row r="216" spans="1:3" ht="43.2" x14ac:dyDescent="0.3">
      <c r="A216" s="55"/>
      <c r="B216" s="56"/>
      <c r="C216" s="21" t="s">
        <v>444</v>
      </c>
    </row>
    <row r="217" spans="1:3" ht="43.2" x14ac:dyDescent="0.3">
      <c r="A217" s="55"/>
      <c r="B217" s="56"/>
      <c r="C217" s="21" t="s">
        <v>469</v>
      </c>
    </row>
    <row r="218" spans="1:3" ht="43.2" x14ac:dyDescent="0.3">
      <c r="A218" s="55"/>
      <c r="B218" s="56"/>
      <c r="C218" s="21" t="s">
        <v>470</v>
      </c>
    </row>
    <row r="219" spans="1:3" ht="43.2" x14ac:dyDescent="0.3">
      <c r="A219" s="55"/>
      <c r="B219" s="56"/>
      <c r="C219" s="21" t="s">
        <v>471</v>
      </c>
    </row>
    <row r="220" spans="1:3" ht="28.8" x14ac:dyDescent="0.3">
      <c r="A220" s="55"/>
      <c r="B220" s="56"/>
      <c r="C220" s="21" t="s">
        <v>472</v>
      </c>
    </row>
    <row r="221" spans="1:3" x14ac:dyDescent="0.3">
      <c r="A221" s="55"/>
      <c r="B221" s="56"/>
      <c r="C221" s="21" t="s">
        <v>473</v>
      </c>
    </row>
    <row r="222" spans="1:3" ht="28.8" x14ac:dyDescent="0.3">
      <c r="A222" s="55"/>
      <c r="B222" s="56"/>
      <c r="C222" s="21" t="s">
        <v>453</v>
      </c>
    </row>
    <row r="223" spans="1:3" ht="72" x14ac:dyDescent="0.3">
      <c r="A223" s="55"/>
      <c r="B223" s="56"/>
      <c r="C223" s="58" t="s">
        <v>474</v>
      </c>
    </row>
    <row r="224" spans="1:3" ht="15" thickBot="1" x14ac:dyDescent="0.35"/>
    <row r="225" spans="1:3" ht="28.5" customHeight="1" thickBot="1" x14ac:dyDescent="0.35">
      <c r="A225" s="39" t="s">
        <v>475</v>
      </c>
      <c r="B225" s="29" t="s">
        <v>476</v>
      </c>
      <c r="C225" s="29" t="s">
        <v>476</v>
      </c>
    </row>
    <row r="226" spans="1:3" ht="9.75" customHeight="1" thickBot="1" x14ac:dyDescent="0.35">
      <c r="A226" s="33"/>
      <c r="B226" s="3"/>
      <c r="C226" s="3"/>
    </row>
    <row r="227" spans="1:3" ht="15" thickBot="1" x14ac:dyDescent="0.35">
      <c r="A227" s="38" t="s">
        <v>211</v>
      </c>
      <c r="B227" s="38" t="s">
        <v>212</v>
      </c>
      <c r="C227" s="38" t="s">
        <v>213</v>
      </c>
    </row>
    <row r="228" spans="1:3" ht="26.4" x14ac:dyDescent="0.3">
      <c r="A228" s="26" t="s">
        <v>477</v>
      </c>
      <c r="B228" s="26" t="s">
        <v>478</v>
      </c>
      <c r="C228" s="26" t="s">
        <v>479</v>
      </c>
    </row>
    <row r="229" spans="1:3" ht="52.8" x14ac:dyDescent="0.3">
      <c r="A229" s="16" t="s">
        <v>480</v>
      </c>
      <c r="B229" s="24" t="s">
        <v>481</v>
      </c>
      <c r="C229" s="24" t="s">
        <v>482</v>
      </c>
    </row>
    <row r="230" spans="1:3" ht="39.6" x14ac:dyDescent="0.3">
      <c r="A230" s="17"/>
      <c r="B230" s="24" t="s">
        <v>483</v>
      </c>
      <c r="C230" s="24" t="s">
        <v>484</v>
      </c>
    </row>
    <row r="231" spans="1:3" ht="39.6" x14ac:dyDescent="0.3">
      <c r="A231" s="15"/>
      <c r="B231" s="24" t="s">
        <v>485</v>
      </c>
      <c r="C231" s="24" t="s">
        <v>486</v>
      </c>
    </row>
    <row r="232" spans="1:3" ht="39.6" x14ac:dyDescent="0.3">
      <c r="A232" s="16" t="s">
        <v>487</v>
      </c>
      <c r="B232" s="60" t="s">
        <v>488</v>
      </c>
      <c r="C232" s="24" t="s">
        <v>489</v>
      </c>
    </row>
    <row r="233" spans="1:3" ht="39.6" x14ac:dyDescent="0.3">
      <c r="A233" s="17"/>
      <c r="B233" s="60" t="s">
        <v>490</v>
      </c>
      <c r="C233" s="24" t="s">
        <v>491</v>
      </c>
    </row>
    <row r="234" spans="1:3" ht="39.6" x14ac:dyDescent="0.3">
      <c r="A234" s="17"/>
      <c r="B234" s="461" t="s">
        <v>492</v>
      </c>
      <c r="C234" s="24" t="s">
        <v>493</v>
      </c>
    </row>
    <row r="235" spans="1:3" ht="39.6" x14ac:dyDescent="0.3">
      <c r="A235" s="17"/>
      <c r="B235" s="462"/>
      <c r="C235" s="24" t="s">
        <v>494</v>
      </c>
    </row>
    <row r="236" spans="1:3" ht="52.8" x14ac:dyDescent="0.3">
      <c r="A236" s="15"/>
      <c r="B236" s="60" t="s">
        <v>495</v>
      </c>
      <c r="C236" s="24" t="s">
        <v>496</v>
      </c>
    </row>
    <row r="237" spans="1:3" ht="39.6" x14ac:dyDescent="0.3">
      <c r="A237" s="24" t="s">
        <v>497</v>
      </c>
      <c r="B237" s="24" t="s">
        <v>498</v>
      </c>
      <c r="C237" s="24" t="s">
        <v>499</v>
      </c>
    </row>
    <row r="238" spans="1:3" x14ac:dyDescent="0.3">
      <c r="A238" s="59"/>
      <c r="B238" s="1"/>
      <c r="C238" s="1"/>
    </row>
    <row r="239" spans="1:3" x14ac:dyDescent="0.3">
      <c r="A239" s="1"/>
      <c r="B239" s="1"/>
      <c r="C239" s="30" t="s">
        <v>245</v>
      </c>
    </row>
    <row r="240" spans="1:3" ht="15" thickBot="1" x14ac:dyDescent="0.35">
      <c r="C240" s="1"/>
    </row>
    <row r="241" spans="3:3" ht="28.8" x14ac:dyDescent="0.3">
      <c r="C241" s="61" t="s">
        <v>500</v>
      </c>
    </row>
    <row r="242" spans="3:3" ht="43.2" x14ac:dyDescent="0.3">
      <c r="C242" s="62" t="s">
        <v>501</v>
      </c>
    </row>
    <row r="243" spans="3:3" ht="43.2" x14ac:dyDescent="0.3">
      <c r="C243" s="21" t="s">
        <v>502</v>
      </c>
    </row>
    <row r="244" spans="3:3" ht="28.8" x14ac:dyDescent="0.3">
      <c r="C244" s="63" t="s">
        <v>503</v>
      </c>
    </row>
    <row r="245" spans="3:3" ht="28.8" x14ac:dyDescent="0.3">
      <c r="C245" s="47" t="s">
        <v>504</v>
      </c>
    </row>
    <row r="246" spans="3:3" ht="43.2" x14ac:dyDescent="0.3">
      <c r="C246" s="57" t="s">
        <v>505</v>
      </c>
    </row>
    <row r="247" spans="3:3" ht="28.8" x14ac:dyDescent="0.3">
      <c r="C247" s="443" t="s">
        <v>506</v>
      </c>
    </row>
    <row r="248" spans="3:3" ht="28.8" x14ac:dyDescent="0.3">
      <c r="C248" s="57" t="s">
        <v>507</v>
      </c>
    </row>
    <row r="249" spans="3:3" ht="28.8" x14ac:dyDescent="0.3">
      <c r="C249" s="57" t="s">
        <v>508</v>
      </c>
    </row>
    <row r="250" spans="3:3" ht="28.8" x14ac:dyDescent="0.3">
      <c r="C250" s="21" t="s">
        <v>509</v>
      </c>
    </row>
    <row r="251" spans="3:3" x14ac:dyDescent="0.3">
      <c r="C251" s="21" t="s">
        <v>510</v>
      </c>
    </row>
    <row r="252" spans="3:3" ht="28.8" x14ac:dyDescent="0.3">
      <c r="C252" s="21" t="s">
        <v>511</v>
      </c>
    </row>
    <row r="253" spans="3:3" x14ac:dyDescent="0.3">
      <c r="C253" s="21" t="s">
        <v>512</v>
      </c>
    </row>
    <row r="254" spans="3:3" x14ac:dyDescent="0.3">
      <c r="C254" s="21" t="s">
        <v>513</v>
      </c>
    </row>
    <row r="255" spans="3:3" ht="28.8" x14ac:dyDescent="0.3">
      <c r="C255" s="21" t="s">
        <v>514</v>
      </c>
    </row>
    <row r="256" spans="3:3" ht="43.2" x14ac:dyDescent="0.3">
      <c r="C256" s="443" t="s">
        <v>515</v>
      </c>
    </row>
    <row r="257" spans="3:3" ht="28.8" x14ac:dyDescent="0.3">
      <c r="C257" s="57" t="s">
        <v>516</v>
      </c>
    </row>
    <row r="258" spans="3:3" ht="28.8" x14ac:dyDescent="0.3">
      <c r="C258" s="57" t="s">
        <v>517</v>
      </c>
    </row>
    <row r="259" spans="3:3" ht="28.8" x14ac:dyDescent="0.3">
      <c r="C259" s="443" t="s">
        <v>518</v>
      </c>
    </row>
    <row r="260" spans="3:3" ht="28.8" x14ac:dyDescent="0.3">
      <c r="C260" s="21" t="s">
        <v>519</v>
      </c>
    </row>
    <row r="261" spans="3:3" ht="28.8" x14ac:dyDescent="0.3">
      <c r="C261" s="443" t="s">
        <v>520</v>
      </c>
    </row>
    <row r="262" spans="3:3" ht="28.8" x14ac:dyDescent="0.3">
      <c r="C262" s="21" t="s">
        <v>521</v>
      </c>
    </row>
    <row r="263" spans="3:3" x14ac:dyDescent="0.3">
      <c r="C263" s="21" t="s">
        <v>522</v>
      </c>
    </row>
    <row r="264" spans="3:3" x14ac:dyDescent="0.3">
      <c r="C264" s="21" t="s">
        <v>523</v>
      </c>
    </row>
    <row r="265" spans="3:3" ht="28.8" x14ac:dyDescent="0.3">
      <c r="C265" s="21" t="s">
        <v>524</v>
      </c>
    </row>
    <row r="266" spans="3:3" ht="43.2" x14ac:dyDescent="0.3">
      <c r="C266" s="21" t="s">
        <v>525</v>
      </c>
    </row>
    <row r="267" spans="3:3" ht="28.8" x14ac:dyDescent="0.3">
      <c r="C267" s="21" t="s">
        <v>526</v>
      </c>
    </row>
    <row r="268" spans="3:3" ht="43.2" x14ac:dyDescent="0.3">
      <c r="C268" s="21" t="s">
        <v>527</v>
      </c>
    </row>
    <row r="269" spans="3:3" ht="28.8" x14ac:dyDescent="0.3">
      <c r="C269" s="21" t="s">
        <v>528</v>
      </c>
    </row>
    <row r="270" spans="3:3" ht="28.8" x14ac:dyDescent="0.3">
      <c r="C270" s="21" t="s">
        <v>529</v>
      </c>
    </row>
    <row r="271" spans="3:3" x14ac:dyDescent="0.3">
      <c r="C271" s="21" t="s">
        <v>530</v>
      </c>
    </row>
    <row r="272" spans="3:3" x14ac:dyDescent="0.3">
      <c r="C272" s="21" t="s">
        <v>531</v>
      </c>
    </row>
    <row r="273" spans="3:3" ht="28.8" x14ac:dyDescent="0.3">
      <c r="C273" s="21" t="s">
        <v>532</v>
      </c>
    </row>
    <row r="274" spans="3:3" ht="43.2" x14ac:dyDescent="0.3">
      <c r="C274" s="443" t="s">
        <v>533</v>
      </c>
    </row>
    <row r="275" spans="3:3" ht="28.8" x14ac:dyDescent="0.3">
      <c r="C275" s="21" t="s">
        <v>534</v>
      </c>
    </row>
    <row r="276" spans="3:3" ht="28.8" x14ac:dyDescent="0.3">
      <c r="C276" s="21" t="s">
        <v>535</v>
      </c>
    </row>
    <row r="277" spans="3:3" ht="43.2" x14ac:dyDescent="0.3">
      <c r="C277" s="21" t="s">
        <v>536</v>
      </c>
    </row>
    <row r="278" spans="3:3" x14ac:dyDescent="0.3">
      <c r="C278" s="21" t="s">
        <v>537</v>
      </c>
    </row>
    <row r="279" spans="3:3" x14ac:dyDescent="0.3">
      <c r="C279" s="21" t="s">
        <v>538</v>
      </c>
    </row>
    <row r="280" spans="3:3" x14ac:dyDescent="0.3">
      <c r="C280" s="21" t="s">
        <v>539</v>
      </c>
    </row>
    <row r="281" spans="3:3" x14ac:dyDescent="0.3">
      <c r="C281" s="21" t="s">
        <v>540</v>
      </c>
    </row>
    <row r="282" spans="3:3" x14ac:dyDescent="0.3">
      <c r="C282" s="21" t="s">
        <v>541</v>
      </c>
    </row>
    <row r="283" spans="3:3" x14ac:dyDescent="0.3">
      <c r="C283" s="21" t="s">
        <v>542</v>
      </c>
    </row>
    <row r="284" spans="3:3" ht="28.8" x14ac:dyDescent="0.3">
      <c r="C284" s="21" t="s">
        <v>543</v>
      </c>
    </row>
    <row r="285" spans="3:3" ht="28.8" x14ac:dyDescent="0.3">
      <c r="C285" s="21" t="s">
        <v>544</v>
      </c>
    </row>
    <row r="286" spans="3:3" ht="28.8" x14ac:dyDescent="0.3">
      <c r="C286" s="47" t="s">
        <v>545</v>
      </c>
    </row>
    <row r="287" spans="3:3" ht="28.8" x14ac:dyDescent="0.3">
      <c r="C287" s="443" t="s">
        <v>546</v>
      </c>
    </row>
    <row r="288" spans="3:3" x14ac:dyDescent="0.3">
      <c r="C288" s="21" t="s">
        <v>547</v>
      </c>
    </row>
    <row r="289" spans="3:3" x14ac:dyDescent="0.3">
      <c r="C289" s="21" t="s">
        <v>548</v>
      </c>
    </row>
    <row r="290" spans="3:3" x14ac:dyDescent="0.3">
      <c r="C290" s="21" t="s">
        <v>549</v>
      </c>
    </row>
    <row r="291" spans="3:3" ht="28.8" x14ac:dyDescent="0.3">
      <c r="C291" s="21" t="s">
        <v>550</v>
      </c>
    </row>
    <row r="292" spans="3:3" ht="28.8" x14ac:dyDescent="0.3">
      <c r="C292" s="21" t="s">
        <v>551</v>
      </c>
    </row>
    <row r="293" spans="3:3" ht="28.8" x14ac:dyDescent="0.3">
      <c r="C293" s="21" t="s">
        <v>552</v>
      </c>
    </row>
    <row r="294" spans="3:3" x14ac:dyDescent="0.3">
      <c r="C294" s="21" t="s">
        <v>553</v>
      </c>
    </row>
    <row r="295" spans="3:3" ht="28.8" x14ac:dyDescent="0.3">
      <c r="C295" s="443" t="s">
        <v>554</v>
      </c>
    </row>
    <row r="296" spans="3:3" ht="28.8" x14ac:dyDescent="0.3">
      <c r="C296" s="21" t="s">
        <v>555</v>
      </c>
    </row>
    <row r="297" spans="3:3" ht="28.8" x14ac:dyDescent="0.3">
      <c r="C297" s="21" t="s">
        <v>556</v>
      </c>
    </row>
    <row r="298" spans="3:3" x14ac:dyDescent="0.3">
      <c r="C298" s="47" t="s">
        <v>557</v>
      </c>
    </row>
    <row r="299" spans="3:3" ht="28.8" x14ac:dyDescent="0.3">
      <c r="C299" s="21" t="s">
        <v>558</v>
      </c>
    </row>
    <row r="300" spans="3:3" ht="28.8" x14ac:dyDescent="0.3">
      <c r="C300" s="21" t="s">
        <v>559</v>
      </c>
    </row>
    <row r="301" spans="3:3" x14ac:dyDescent="0.3">
      <c r="C301" s="21" t="s">
        <v>560</v>
      </c>
    </row>
    <row r="302" spans="3:3" ht="28.8" x14ac:dyDescent="0.3">
      <c r="C302" s="21" t="s">
        <v>561</v>
      </c>
    </row>
    <row r="303" spans="3:3" x14ac:dyDescent="0.3">
      <c r="C303" s="21" t="s">
        <v>562</v>
      </c>
    </row>
    <row r="304" spans="3:3" x14ac:dyDescent="0.3">
      <c r="C304" s="21" t="s">
        <v>563</v>
      </c>
    </row>
    <row r="305" spans="3:3" ht="28.8" x14ac:dyDescent="0.3">
      <c r="C305" s="21" t="s">
        <v>564</v>
      </c>
    </row>
    <row r="306" spans="3:3" ht="43.2" x14ac:dyDescent="0.3">
      <c r="C306" s="21" t="s">
        <v>565</v>
      </c>
    </row>
    <row r="307" spans="3:3" ht="43.2" x14ac:dyDescent="0.3">
      <c r="C307" s="21" t="s">
        <v>566</v>
      </c>
    </row>
    <row r="308" spans="3:3" ht="28.8" x14ac:dyDescent="0.3">
      <c r="C308" s="21" t="s">
        <v>567</v>
      </c>
    </row>
    <row r="309" spans="3:3" ht="28.8" x14ac:dyDescent="0.3">
      <c r="C309" s="21" t="s">
        <v>568</v>
      </c>
    </row>
    <row r="310" spans="3:3" x14ac:dyDescent="0.3">
      <c r="C310" s="21" t="s">
        <v>569</v>
      </c>
    </row>
    <row r="311" spans="3:3" ht="28.8" x14ac:dyDescent="0.3">
      <c r="C311" s="21" t="s">
        <v>570</v>
      </c>
    </row>
    <row r="312" spans="3:3" ht="28.8" x14ac:dyDescent="0.3">
      <c r="C312" s="21" t="s">
        <v>571</v>
      </c>
    </row>
    <row r="313" spans="3:3" x14ac:dyDescent="0.3">
      <c r="C313" s="21" t="s">
        <v>572</v>
      </c>
    </row>
    <row r="314" spans="3:3" x14ac:dyDescent="0.3">
      <c r="C314" s="21" t="s">
        <v>573</v>
      </c>
    </row>
    <row r="315" spans="3:3" ht="28.8" x14ac:dyDescent="0.3">
      <c r="C315" s="21" t="s">
        <v>574</v>
      </c>
    </row>
    <row r="316" spans="3:3" ht="28.8" x14ac:dyDescent="0.3">
      <c r="C316" s="21" t="s">
        <v>575</v>
      </c>
    </row>
    <row r="317" spans="3:3" ht="28.8" x14ac:dyDescent="0.3">
      <c r="C317" s="37" t="s">
        <v>576</v>
      </c>
    </row>
    <row r="318" spans="3:3" ht="28.8" x14ac:dyDescent="0.3">
      <c r="C318" s="37" t="s">
        <v>577</v>
      </c>
    </row>
    <row r="319" spans="3:3" ht="28.8" x14ac:dyDescent="0.3">
      <c r="C319" s="37" t="s">
        <v>578</v>
      </c>
    </row>
    <row r="320" spans="3:3" ht="28.8" x14ac:dyDescent="0.3">
      <c r="C320" s="37" t="s">
        <v>579</v>
      </c>
    </row>
    <row r="321" spans="3:3" ht="28.8" x14ac:dyDescent="0.3">
      <c r="C321" s="21" t="s">
        <v>580</v>
      </c>
    </row>
    <row r="322" spans="3:3" ht="28.8" x14ac:dyDescent="0.3">
      <c r="C322" s="21" t="s">
        <v>581</v>
      </c>
    </row>
    <row r="323" spans="3:3" x14ac:dyDescent="0.3">
      <c r="C323" s="21" t="s">
        <v>582</v>
      </c>
    </row>
    <row r="324" spans="3:3" ht="72" x14ac:dyDescent="0.3">
      <c r="C324" s="21" t="s">
        <v>583</v>
      </c>
    </row>
    <row r="325" spans="3:3" ht="43.2" x14ac:dyDescent="0.3">
      <c r="C325" s="21" t="s">
        <v>584</v>
      </c>
    </row>
    <row r="326" spans="3:3" ht="28.8" x14ac:dyDescent="0.3">
      <c r="C326" s="21" t="s">
        <v>585</v>
      </c>
    </row>
  </sheetData>
  <mergeCells count="10">
    <mergeCell ref="C90:C93"/>
    <mergeCell ref="C173:C176"/>
    <mergeCell ref="C177:C178"/>
    <mergeCell ref="B234:B235"/>
    <mergeCell ref="C8:C9"/>
    <mergeCell ref="C10:C11"/>
    <mergeCell ref="C12:C13"/>
    <mergeCell ref="B31:B32"/>
    <mergeCell ref="C31:C32"/>
    <mergeCell ref="B36:B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497"/>
  <sheetViews>
    <sheetView topLeftCell="A484" workbookViewId="0">
      <selection activeCell="E495" sqref="E495"/>
    </sheetView>
  </sheetViews>
  <sheetFormatPr baseColWidth="10" defaultRowHeight="14.4" x14ac:dyDescent="0.3"/>
  <cols>
    <col min="2" max="2" width="9.44140625" customWidth="1"/>
    <col min="3" max="3" width="52.88671875" customWidth="1"/>
    <col min="4" max="4" width="14" customWidth="1"/>
    <col min="5" max="5" width="16.44140625" customWidth="1"/>
    <col min="6" max="6" width="26.33203125" customWidth="1"/>
  </cols>
  <sheetData>
    <row r="2" spans="1:6" ht="15" thickBot="1" x14ac:dyDescent="0.35"/>
    <row r="3" spans="1:6" ht="15" thickBot="1" x14ac:dyDescent="0.35">
      <c r="A3" s="256" t="s">
        <v>2575</v>
      </c>
      <c r="B3" s="256" t="s">
        <v>2576</v>
      </c>
      <c r="C3" s="256" t="s">
        <v>175</v>
      </c>
      <c r="D3" s="257" t="s">
        <v>2577</v>
      </c>
      <c r="E3" s="257" t="s">
        <v>2578</v>
      </c>
      <c r="F3" s="258"/>
    </row>
    <row r="4" spans="1:6" ht="15" thickBot="1" x14ac:dyDescent="0.35">
      <c r="A4" s="259">
        <v>1</v>
      </c>
      <c r="B4" s="260"/>
      <c r="C4" s="261" t="s">
        <v>2579</v>
      </c>
      <c r="D4" s="262"/>
      <c r="E4" s="263"/>
      <c r="F4" s="258"/>
    </row>
    <row r="5" spans="1:6" x14ac:dyDescent="0.3">
      <c r="A5" s="264" t="s">
        <v>2580</v>
      </c>
      <c r="B5" s="265"/>
      <c r="C5" s="266" t="s">
        <v>2581</v>
      </c>
      <c r="D5" s="267"/>
      <c r="E5" s="268"/>
      <c r="F5" s="258"/>
    </row>
    <row r="6" spans="1:6" x14ac:dyDescent="0.3">
      <c r="A6" s="269" t="s">
        <v>2582</v>
      </c>
      <c r="B6" s="265">
        <v>0</v>
      </c>
      <c r="C6" s="270" t="s">
        <v>2583</v>
      </c>
      <c r="D6" s="267">
        <v>100000</v>
      </c>
      <c r="E6" s="268">
        <f>B6*D6</f>
        <v>0</v>
      </c>
      <c r="F6" s="258"/>
    </row>
    <row r="7" spans="1:6" x14ac:dyDescent="0.3">
      <c r="A7" s="269" t="s">
        <v>2584</v>
      </c>
      <c r="B7" s="265"/>
      <c r="C7" s="270" t="s">
        <v>2585</v>
      </c>
      <c r="D7" s="267">
        <v>1000</v>
      </c>
      <c r="E7" s="268">
        <f>B7*D7</f>
        <v>0</v>
      </c>
      <c r="F7" s="258"/>
    </row>
    <row r="8" spans="1:6" x14ac:dyDescent="0.3">
      <c r="A8" s="269" t="s">
        <v>2586</v>
      </c>
      <c r="B8" s="265"/>
      <c r="C8" s="270" t="s">
        <v>2587</v>
      </c>
      <c r="D8" s="267">
        <v>1000</v>
      </c>
      <c r="E8" s="268">
        <f>B8*D8</f>
        <v>0</v>
      </c>
      <c r="F8" s="258"/>
    </row>
    <row r="9" spans="1:6" x14ac:dyDescent="0.3">
      <c r="A9" s="269"/>
      <c r="B9" s="265"/>
      <c r="C9" s="270"/>
      <c r="D9" s="267"/>
      <c r="E9" s="268">
        <v>0</v>
      </c>
      <c r="F9" s="258"/>
    </row>
    <row r="10" spans="1:6" ht="15" x14ac:dyDescent="0.35">
      <c r="A10" s="264" t="s">
        <v>2588</v>
      </c>
      <c r="B10" s="265"/>
      <c r="C10" s="266" t="s">
        <v>2589</v>
      </c>
      <c r="D10" s="271"/>
      <c r="E10" s="272">
        <v>0</v>
      </c>
      <c r="F10" s="258"/>
    </row>
    <row r="11" spans="1:6" x14ac:dyDescent="0.3">
      <c r="A11" s="269" t="s">
        <v>2590</v>
      </c>
      <c r="B11" s="265">
        <v>0</v>
      </c>
      <c r="C11" s="270" t="s">
        <v>2591</v>
      </c>
      <c r="D11" s="267">
        <v>14684</v>
      </c>
      <c r="E11" s="268">
        <f>B11*D11</f>
        <v>0</v>
      </c>
      <c r="F11" s="258"/>
    </row>
    <row r="12" spans="1:6" x14ac:dyDescent="0.3">
      <c r="A12" s="269" t="s">
        <v>2592</v>
      </c>
      <c r="B12" s="265">
        <v>0</v>
      </c>
      <c r="C12" s="270" t="s">
        <v>2593</v>
      </c>
      <c r="D12" s="267">
        <v>115000</v>
      </c>
      <c r="E12" s="268">
        <f>B12*D12</f>
        <v>0</v>
      </c>
      <c r="F12" s="258"/>
    </row>
    <row r="13" spans="1:6" x14ac:dyDescent="0.3">
      <c r="A13" s="269" t="s">
        <v>2594</v>
      </c>
      <c r="B13" s="265">
        <v>0</v>
      </c>
      <c r="C13" s="270" t="s">
        <v>2595</v>
      </c>
      <c r="D13" s="267">
        <v>0</v>
      </c>
      <c r="E13" s="268">
        <f>B13*D13</f>
        <v>0</v>
      </c>
      <c r="F13" s="258"/>
    </row>
    <row r="14" spans="1:6" x14ac:dyDescent="0.3">
      <c r="A14" s="269" t="s">
        <v>2596</v>
      </c>
      <c r="B14" s="265">
        <v>0</v>
      </c>
      <c r="C14" s="270" t="s">
        <v>2597</v>
      </c>
      <c r="D14" s="267">
        <v>13000</v>
      </c>
      <c r="E14" s="268">
        <f>B14*D14</f>
        <v>0</v>
      </c>
      <c r="F14" s="258"/>
    </row>
    <row r="15" spans="1:6" x14ac:dyDescent="0.3">
      <c r="A15" s="269"/>
      <c r="B15" s="265"/>
      <c r="C15" s="270"/>
      <c r="D15" s="267"/>
      <c r="E15" s="268">
        <v>0</v>
      </c>
      <c r="F15" s="258"/>
    </row>
    <row r="16" spans="1:6" ht="15" thickBot="1" x14ac:dyDescent="0.35">
      <c r="A16" s="264" t="s">
        <v>2598</v>
      </c>
      <c r="B16" s="273"/>
      <c r="C16" s="266" t="s">
        <v>2599</v>
      </c>
      <c r="D16" s="267"/>
      <c r="E16" s="268">
        <v>0</v>
      </c>
      <c r="F16" s="258"/>
    </row>
    <row r="17" spans="1:6" ht="15" thickBot="1" x14ac:dyDescent="0.35">
      <c r="A17" s="274" t="s">
        <v>2600</v>
      </c>
      <c r="B17" s="275"/>
      <c r="C17" s="276" t="s">
        <v>2601</v>
      </c>
      <c r="D17" s="277"/>
      <c r="E17" s="278">
        <v>0</v>
      </c>
      <c r="F17" s="278">
        <f>SUM(E18:E22)</f>
        <v>0</v>
      </c>
    </row>
    <row r="18" spans="1:6" ht="15" x14ac:dyDescent="0.35">
      <c r="A18" s="269"/>
      <c r="B18" s="265">
        <v>0</v>
      </c>
      <c r="C18" s="270" t="s">
        <v>2602</v>
      </c>
      <c r="D18" s="267">
        <v>500000</v>
      </c>
      <c r="E18" s="272">
        <f>B18*D18</f>
        <v>0</v>
      </c>
      <c r="F18" s="258"/>
    </row>
    <row r="19" spans="1:6" ht="15" x14ac:dyDescent="0.35">
      <c r="A19" s="269"/>
      <c r="B19" s="265"/>
      <c r="C19" s="270" t="s">
        <v>2603</v>
      </c>
      <c r="D19" s="267"/>
      <c r="E19" s="272">
        <f t="shared" ref="E19:E22" si="0">B19*D19</f>
        <v>0</v>
      </c>
      <c r="F19" s="258"/>
    </row>
    <row r="20" spans="1:6" ht="15" x14ac:dyDescent="0.35">
      <c r="A20" s="269"/>
      <c r="B20" s="265"/>
      <c r="C20" s="270" t="s">
        <v>2604</v>
      </c>
      <c r="D20" s="267"/>
      <c r="E20" s="272">
        <f t="shared" si="0"/>
        <v>0</v>
      </c>
      <c r="F20" s="258"/>
    </row>
    <row r="21" spans="1:6" ht="15" x14ac:dyDescent="0.35">
      <c r="A21" s="269"/>
      <c r="B21" s="265"/>
      <c r="C21" s="270" t="s">
        <v>2605</v>
      </c>
      <c r="D21" s="267"/>
      <c r="E21" s="272">
        <f t="shared" si="0"/>
        <v>0</v>
      </c>
      <c r="F21" s="258"/>
    </row>
    <row r="22" spans="1:6" ht="15" x14ac:dyDescent="0.35">
      <c r="A22" s="269"/>
      <c r="B22" s="265"/>
      <c r="C22" s="270" t="s">
        <v>2606</v>
      </c>
      <c r="D22" s="267">
        <v>1000</v>
      </c>
      <c r="E22" s="272">
        <f t="shared" si="0"/>
        <v>0</v>
      </c>
      <c r="F22" s="258"/>
    </row>
    <row r="23" spans="1:6" ht="15" x14ac:dyDescent="0.35">
      <c r="A23" s="269"/>
      <c r="B23" s="265"/>
      <c r="C23" s="270"/>
      <c r="D23" s="267"/>
      <c r="E23" s="272">
        <v>0</v>
      </c>
      <c r="F23" s="258"/>
    </row>
    <row r="24" spans="1:6" ht="15" x14ac:dyDescent="0.35">
      <c r="A24" s="269"/>
      <c r="B24" s="265"/>
      <c r="C24" s="270"/>
      <c r="D24" s="267"/>
      <c r="E24" s="272">
        <v>0</v>
      </c>
      <c r="F24" s="258"/>
    </row>
    <row r="25" spans="1:6" ht="15" thickBot="1" x14ac:dyDescent="0.35">
      <c r="A25" s="269"/>
      <c r="B25" s="265"/>
      <c r="C25" s="270"/>
      <c r="D25" s="267"/>
      <c r="E25" s="268">
        <v>0</v>
      </c>
      <c r="F25" s="258"/>
    </row>
    <row r="26" spans="1:6" ht="15" thickBot="1" x14ac:dyDescent="0.35">
      <c r="A26" s="274" t="s">
        <v>2607</v>
      </c>
      <c r="B26" s="275"/>
      <c r="C26" s="276" t="s">
        <v>2608</v>
      </c>
      <c r="D26" s="277"/>
      <c r="E26" s="278">
        <v>0</v>
      </c>
      <c r="F26" s="278">
        <f>SUM(E27:E29)</f>
        <v>0</v>
      </c>
    </row>
    <row r="27" spans="1:6" ht="15" x14ac:dyDescent="0.35">
      <c r="A27" s="269"/>
      <c r="B27" s="265"/>
      <c r="C27" s="270" t="s">
        <v>2609</v>
      </c>
      <c r="D27" s="267">
        <v>1000</v>
      </c>
      <c r="E27" s="272">
        <f>+D27*B27</f>
        <v>0</v>
      </c>
      <c r="F27" s="258"/>
    </row>
    <row r="28" spans="1:6" ht="15" x14ac:dyDescent="0.35">
      <c r="A28" s="269"/>
      <c r="B28" s="265"/>
      <c r="C28" s="270" t="s">
        <v>2604</v>
      </c>
      <c r="D28" s="267"/>
      <c r="E28" s="272">
        <f>+D28*B28</f>
        <v>0</v>
      </c>
      <c r="F28" s="258"/>
    </row>
    <row r="29" spans="1:6" ht="15" x14ac:dyDescent="0.35">
      <c r="A29" s="269"/>
      <c r="B29" s="265">
        <v>0</v>
      </c>
      <c r="C29" s="270" t="s">
        <v>2610</v>
      </c>
      <c r="D29" s="267">
        <v>15000</v>
      </c>
      <c r="E29" s="272">
        <f>+D29*B29</f>
        <v>0</v>
      </c>
      <c r="F29" s="258"/>
    </row>
    <row r="30" spans="1:6" ht="15" thickBot="1" x14ac:dyDescent="0.35">
      <c r="A30" s="269"/>
      <c r="B30" s="265"/>
      <c r="C30" s="270"/>
      <c r="D30" s="267"/>
      <c r="E30" s="268"/>
      <c r="F30" s="258"/>
    </row>
    <row r="31" spans="1:6" ht="15" thickBot="1" x14ac:dyDescent="0.35">
      <c r="A31" s="274" t="s">
        <v>2611</v>
      </c>
      <c r="B31" s="275"/>
      <c r="C31" s="276" t="s">
        <v>2612</v>
      </c>
      <c r="D31" s="277"/>
      <c r="E31" s="278">
        <v>0</v>
      </c>
      <c r="F31" s="278">
        <f>SUM(E32:E45)</f>
        <v>0</v>
      </c>
    </row>
    <row r="32" spans="1:6" ht="15" x14ac:dyDescent="0.35">
      <c r="A32" s="269"/>
      <c r="B32" s="265"/>
      <c r="C32" s="270" t="s">
        <v>2605</v>
      </c>
      <c r="D32" s="267"/>
      <c r="E32" s="272">
        <f>B32*D32</f>
        <v>0</v>
      </c>
      <c r="F32" s="258"/>
    </row>
    <row r="33" spans="1:6" ht="15" x14ac:dyDescent="0.35">
      <c r="A33" s="269"/>
      <c r="B33" s="265"/>
      <c r="C33" s="270" t="s">
        <v>2613</v>
      </c>
      <c r="D33" s="267">
        <v>1000</v>
      </c>
      <c r="E33" s="272">
        <f t="shared" ref="E33:E45" si="1">B33*D33</f>
        <v>0</v>
      </c>
      <c r="F33" s="258"/>
    </row>
    <row r="34" spans="1:6" ht="15" x14ac:dyDescent="0.35">
      <c r="A34" s="269" t="s">
        <v>176</v>
      </c>
      <c r="B34" s="265">
        <v>0</v>
      </c>
      <c r="C34" s="270" t="s">
        <v>2614</v>
      </c>
      <c r="D34" s="267">
        <v>3000</v>
      </c>
      <c r="E34" s="272">
        <f t="shared" si="1"/>
        <v>0</v>
      </c>
      <c r="F34" s="258"/>
    </row>
    <row r="35" spans="1:6" ht="15" x14ac:dyDescent="0.35">
      <c r="A35" s="269"/>
      <c r="B35" s="265"/>
      <c r="C35" s="270" t="s">
        <v>2615</v>
      </c>
      <c r="D35" s="267">
        <v>1000</v>
      </c>
      <c r="E35" s="272">
        <f t="shared" si="1"/>
        <v>0</v>
      </c>
      <c r="F35" s="258"/>
    </row>
    <row r="36" spans="1:6" ht="15" x14ac:dyDescent="0.35">
      <c r="A36" s="269"/>
      <c r="B36" s="265"/>
      <c r="C36" s="270"/>
      <c r="D36" s="267"/>
      <c r="E36" s="272">
        <f t="shared" si="1"/>
        <v>0</v>
      </c>
      <c r="F36" s="258"/>
    </row>
    <row r="37" spans="1:6" ht="15" x14ac:dyDescent="0.35">
      <c r="A37" s="269"/>
      <c r="B37" s="265"/>
      <c r="C37" s="270"/>
      <c r="D37" s="267"/>
      <c r="E37" s="272">
        <f t="shared" si="1"/>
        <v>0</v>
      </c>
      <c r="F37" s="258"/>
    </row>
    <row r="38" spans="1:6" ht="15" x14ac:dyDescent="0.35">
      <c r="A38" s="269"/>
      <c r="B38" s="265"/>
      <c r="C38" s="270"/>
      <c r="D38" s="267"/>
      <c r="E38" s="272">
        <f t="shared" si="1"/>
        <v>0</v>
      </c>
      <c r="F38" s="258"/>
    </row>
    <row r="39" spans="1:6" ht="15" x14ac:dyDescent="0.35">
      <c r="A39" s="269" t="s">
        <v>2616</v>
      </c>
      <c r="B39" s="265"/>
      <c r="C39" s="270" t="s">
        <v>2617</v>
      </c>
      <c r="D39" s="267">
        <v>1000</v>
      </c>
      <c r="E39" s="272">
        <f t="shared" si="1"/>
        <v>0</v>
      </c>
      <c r="F39" s="258"/>
    </row>
    <row r="40" spans="1:6" ht="15" x14ac:dyDescent="0.35">
      <c r="A40" s="269" t="s">
        <v>2618</v>
      </c>
      <c r="B40" s="265"/>
      <c r="C40" s="270" t="s">
        <v>2619</v>
      </c>
      <c r="D40" s="267">
        <v>1000</v>
      </c>
      <c r="E40" s="272">
        <f t="shared" si="1"/>
        <v>0</v>
      </c>
      <c r="F40" s="258"/>
    </row>
    <row r="41" spans="1:6" ht="15" x14ac:dyDescent="0.35">
      <c r="A41" s="269" t="s">
        <v>2620</v>
      </c>
      <c r="B41" s="265"/>
      <c r="C41" s="270" t="s">
        <v>2621</v>
      </c>
      <c r="D41" s="267">
        <v>1000</v>
      </c>
      <c r="E41" s="272">
        <f t="shared" si="1"/>
        <v>0</v>
      </c>
      <c r="F41" s="258"/>
    </row>
    <row r="42" spans="1:6" ht="15" x14ac:dyDescent="0.35">
      <c r="A42" s="269"/>
      <c r="B42" s="265"/>
      <c r="C42" s="270"/>
      <c r="D42" s="267"/>
      <c r="E42" s="272">
        <f t="shared" si="1"/>
        <v>0</v>
      </c>
      <c r="F42" s="258"/>
    </row>
    <row r="43" spans="1:6" ht="15" x14ac:dyDescent="0.35">
      <c r="A43" s="269"/>
      <c r="B43" s="265"/>
      <c r="C43" s="270"/>
      <c r="D43" s="267"/>
      <c r="E43" s="272">
        <f t="shared" si="1"/>
        <v>0</v>
      </c>
      <c r="F43" s="258"/>
    </row>
    <row r="44" spans="1:6" ht="15" x14ac:dyDescent="0.35">
      <c r="A44" s="264" t="s">
        <v>2622</v>
      </c>
      <c r="B44" s="265"/>
      <c r="C44" s="266" t="s">
        <v>2623</v>
      </c>
      <c r="D44" s="267"/>
      <c r="E44" s="272">
        <f t="shared" si="1"/>
        <v>0</v>
      </c>
      <c r="F44" s="258"/>
    </row>
    <row r="45" spans="1:6" ht="15" x14ac:dyDescent="0.35">
      <c r="A45" s="279" t="s">
        <v>177</v>
      </c>
      <c r="B45" s="280">
        <v>0</v>
      </c>
      <c r="C45" s="273" t="s">
        <v>2624</v>
      </c>
      <c r="D45" s="267">
        <v>2000000</v>
      </c>
      <c r="E45" s="272">
        <f t="shared" si="1"/>
        <v>0</v>
      </c>
      <c r="F45" s="258"/>
    </row>
    <row r="46" spans="1:6" ht="15" thickBot="1" x14ac:dyDescent="0.35">
      <c r="A46" s="279"/>
      <c r="B46" s="280"/>
      <c r="C46" s="273"/>
      <c r="D46" s="267"/>
      <c r="E46" s="268">
        <v>0</v>
      </c>
      <c r="F46" s="258"/>
    </row>
    <row r="47" spans="1:6" ht="15" thickBot="1" x14ac:dyDescent="0.35">
      <c r="A47" s="274" t="s">
        <v>2625</v>
      </c>
      <c r="B47" s="275"/>
      <c r="C47" s="276" t="s">
        <v>2626</v>
      </c>
      <c r="D47" s="277"/>
      <c r="E47" s="278">
        <v>0</v>
      </c>
      <c r="F47" s="278">
        <f>SUM(E48:E49)</f>
        <v>0</v>
      </c>
    </row>
    <row r="48" spans="1:6" ht="15" x14ac:dyDescent="0.35">
      <c r="A48" s="269"/>
      <c r="B48" s="265"/>
      <c r="C48" s="273" t="s">
        <v>2627</v>
      </c>
      <c r="D48" s="267">
        <v>1000</v>
      </c>
      <c r="E48" s="272">
        <f>D48*B48</f>
        <v>0</v>
      </c>
      <c r="F48" s="258"/>
    </row>
    <row r="49" spans="1:6" ht="15" x14ac:dyDescent="0.35">
      <c r="A49" s="269"/>
      <c r="B49" s="265"/>
      <c r="C49" s="273" t="s">
        <v>2628</v>
      </c>
      <c r="D49" s="267">
        <v>1000</v>
      </c>
      <c r="E49" s="272">
        <f>D49*B49</f>
        <v>0</v>
      </c>
      <c r="F49" s="258"/>
    </row>
    <row r="50" spans="1:6" x14ac:dyDescent="0.3">
      <c r="A50" s="269"/>
      <c r="B50" s="265"/>
      <c r="C50" s="273"/>
      <c r="D50" s="267"/>
      <c r="E50" s="268">
        <v>0</v>
      </c>
      <c r="F50" s="258"/>
    </row>
    <row r="51" spans="1:6" x14ac:dyDescent="0.3">
      <c r="A51" s="269"/>
      <c r="B51" s="265"/>
      <c r="C51" s="270"/>
      <c r="D51" s="267"/>
      <c r="E51" s="268">
        <v>0</v>
      </c>
      <c r="F51" s="258"/>
    </row>
    <row r="52" spans="1:6" x14ac:dyDescent="0.3">
      <c r="A52" s="269" t="s">
        <v>2629</v>
      </c>
      <c r="B52" s="265"/>
      <c r="C52" s="270" t="s">
        <v>2630</v>
      </c>
      <c r="D52" s="267">
        <v>1000</v>
      </c>
      <c r="E52" s="268">
        <f>B52*D52</f>
        <v>0</v>
      </c>
      <c r="F52" s="258"/>
    </row>
    <row r="53" spans="1:6" x14ac:dyDescent="0.3">
      <c r="A53" s="269" t="s">
        <v>2631</v>
      </c>
      <c r="B53" s="265"/>
      <c r="C53" s="270" t="s">
        <v>2632</v>
      </c>
      <c r="D53" s="267">
        <v>1000</v>
      </c>
      <c r="E53" s="268">
        <f>B53*D53</f>
        <v>0</v>
      </c>
      <c r="F53" s="258"/>
    </row>
    <row r="54" spans="1:6" x14ac:dyDescent="0.3">
      <c r="A54" s="269" t="s">
        <v>2633</v>
      </c>
      <c r="B54" s="265"/>
      <c r="C54" s="270" t="s">
        <v>2634</v>
      </c>
      <c r="D54" s="267">
        <v>1000</v>
      </c>
      <c r="E54" s="268">
        <f>B54*D54</f>
        <v>0</v>
      </c>
      <c r="F54" s="258"/>
    </row>
    <row r="55" spans="1:6" x14ac:dyDescent="0.3">
      <c r="A55" s="269" t="s">
        <v>2635</v>
      </c>
      <c r="B55" s="265"/>
      <c r="C55" s="270" t="s">
        <v>2636</v>
      </c>
      <c r="D55" s="267">
        <v>1000</v>
      </c>
      <c r="E55" s="268">
        <f>B55*D55</f>
        <v>0</v>
      </c>
      <c r="F55" s="258"/>
    </row>
    <row r="56" spans="1:6" x14ac:dyDescent="0.3">
      <c r="A56" s="269" t="s">
        <v>2637</v>
      </c>
      <c r="B56" s="265">
        <v>0</v>
      </c>
      <c r="C56" s="270" t="s">
        <v>2638</v>
      </c>
      <c r="D56" s="267">
        <v>2000000</v>
      </c>
      <c r="E56" s="268">
        <f>B56*D56</f>
        <v>0</v>
      </c>
      <c r="F56" s="258"/>
    </row>
    <row r="57" spans="1:6" x14ac:dyDescent="0.3">
      <c r="A57" s="269"/>
      <c r="B57" s="265"/>
      <c r="C57" s="270"/>
      <c r="D57" s="267"/>
      <c r="E57" s="268">
        <v>0</v>
      </c>
      <c r="F57" s="258"/>
    </row>
    <row r="58" spans="1:6" x14ac:dyDescent="0.3">
      <c r="A58" s="269" t="s">
        <v>2639</v>
      </c>
      <c r="B58" s="265"/>
      <c r="C58" s="270" t="s">
        <v>2953</v>
      </c>
      <c r="D58" s="267">
        <v>1000</v>
      </c>
      <c r="E58" s="268">
        <f>+D58*B58</f>
        <v>0</v>
      </c>
      <c r="F58" s="281"/>
    </row>
    <row r="59" spans="1:6" x14ac:dyDescent="0.3">
      <c r="A59" s="269"/>
      <c r="B59" s="265"/>
      <c r="C59" s="270"/>
      <c r="D59" s="267"/>
      <c r="E59" s="268">
        <v>0</v>
      </c>
      <c r="F59" s="258"/>
    </row>
    <row r="60" spans="1:6" x14ac:dyDescent="0.3">
      <c r="A60" s="269"/>
      <c r="B60" s="270"/>
      <c r="C60" s="265"/>
      <c r="D60" s="267"/>
      <c r="E60" s="268">
        <v>0</v>
      </c>
      <c r="F60" s="258"/>
    </row>
    <row r="61" spans="1:6" ht="15" thickBot="1" x14ac:dyDescent="0.35">
      <c r="A61" s="264" t="s">
        <v>2640</v>
      </c>
      <c r="B61" s="270"/>
      <c r="C61" s="266" t="s">
        <v>2641</v>
      </c>
      <c r="D61" s="267"/>
      <c r="E61" s="268">
        <v>0</v>
      </c>
      <c r="F61" s="258"/>
    </row>
    <row r="62" spans="1:6" ht="15" thickBot="1" x14ac:dyDescent="0.35">
      <c r="A62" s="274" t="s">
        <v>2642</v>
      </c>
      <c r="B62" s="275"/>
      <c r="C62" s="276" t="s">
        <v>2643</v>
      </c>
      <c r="D62" s="277"/>
      <c r="E62" s="278">
        <v>0</v>
      </c>
      <c r="F62" s="278">
        <f>SUM(E63:E69)</f>
        <v>0</v>
      </c>
    </row>
    <row r="63" spans="1:6" ht="15" x14ac:dyDescent="0.35">
      <c r="A63" s="269" t="s">
        <v>2644</v>
      </c>
      <c r="B63" s="265"/>
      <c r="C63" s="270" t="s">
        <v>2645</v>
      </c>
      <c r="D63" s="267"/>
      <c r="E63" s="272">
        <f t="shared" ref="E63:E64" si="2">+D63*B63</f>
        <v>0</v>
      </c>
      <c r="F63" s="258"/>
    </row>
    <row r="64" spans="1:6" ht="15" x14ac:dyDescent="0.35">
      <c r="A64" s="269" t="s">
        <v>2646</v>
      </c>
      <c r="B64" s="265"/>
      <c r="C64" s="270" t="s">
        <v>2647</v>
      </c>
      <c r="D64" s="267"/>
      <c r="E64" s="272">
        <f t="shared" si="2"/>
        <v>0</v>
      </c>
      <c r="F64" s="258"/>
    </row>
    <row r="65" spans="1:6" ht="15" x14ac:dyDescent="0.35">
      <c r="A65" s="269" t="s">
        <v>2648</v>
      </c>
      <c r="B65" s="265"/>
      <c r="C65" s="270" t="s">
        <v>2649</v>
      </c>
      <c r="D65" s="267">
        <v>1000</v>
      </c>
      <c r="E65" s="272">
        <f>+D65*B65</f>
        <v>0</v>
      </c>
      <c r="F65" s="258"/>
    </row>
    <row r="66" spans="1:6" x14ac:dyDescent="0.3">
      <c r="A66" s="269"/>
      <c r="B66" s="265"/>
      <c r="C66" s="270"/>
      <c r="D66" s="267"/>
      <c r="E66" s="268">
        <v>0</v>
      </c>
      <c r="F66" s="258"/>
    </row>
    <row r="67" spans="1:6" x14ac:dyDescent="0.3">
      <c r="A67" s="269"/>
      <c r="B67" s="265"/>
      <c r="C67" s="270"/>
      <c r="D67" s="267"/>
      <c r="E67" s="268">
        <v>0</v>
      </c>
      <c r="F67" s="258"/>
    </row>
    <row r="68" spans="1:6" x14ac:dyDescent="0.3">
      <c r="A68" s="282" t="s">
        <v>178</v>
      </c>
      <c r="B68" s="265">
        <v>0</v>
      </c>
      <c r="C68" s="270" t="s">
        <v>2650</v>
      </c>
      <c r="D68" s="267">
        <v>5150</v>
      </c>
      <c r="E68" s="268">
        <f>B68*D68</f>
        <v>0</v>
      </c>
      <c r="F68" s="258"/>
    </row>
    <row r="69" spans="1:6" x14ac:dyDescent="0.3">
      <c r="A69" s="282"/>
      <c r="B69" s="265"/>
      <c r="C69" s="270"/>
      <c r="D69" s="267"/>
      <c r="E69" s="268">
        <v>0</v>
      </c>
      <c r="F69" s="258"/>
    </row>
    <row r="70" spans="1:6" ht="15" thickBot="1" x14ac:dyDescent="0.35">
      <c r="A70" s="264" t="s">
        <v>2651</v>
      </c>
      <c r="B70" s="270"/>
      <c r="C70" s="266" t="s">
        <v>2652</v>
      </c>
      <c r="D70" s="267"/>
      <c r="E70" s="268">
        <v>0</v>
      </c>
      <c r="F70" s="258"/>
    </row>
    <row r="71" spans="1:6" ht="15" thickBot="1" x14ac:dyDescent="0.35">
      <c r="A71" s="274" t="s">
        <v>2653</v>
      </c>
      <c r="B71" s="275"/>
      <c r="C71" s="276" t="s">
        <v>2654</v>
      </c>
      <c r="D71" s="277"/>
      <c r="E71" s="283">
        <v>0</v>
      </c>
      <c r="F71" s="278">
        <f>SUM(E72:E77)</f>
        <v>0</v>
      </c>
    </row>
    <row r="72" spans="1:6" ht="15" x14ac:dyDescent="0.35">
      <c r="A72" s="269"/>
      <c r="B72" s="265"/>
      <c r="C72" s="270" t="s">
        <v>2655</v>
      </c>
      <c r="D72" s="267"/>
      <c r="E72" s="272">
        <f>+D72*B72</f>
        <v>0</v>
      </c>
      <c r="F72" s="258"/>
    </row>
    <row r="73" spans="1:6" ht="15" x14ac:dyDescent="0.35">
      <c r="A73" s="269"/>
      <c r="B73" s="265"/>
      <c r="C73" s="270" t="s">
        <v>2656</v>
      </c>
      <c r="D73" s="267">
        <v>1000</v>
      </c>
      <c r="E73" s="272">
        <f t="shared" ref="E73:E74" si="3">+D73*B73</f>
        <v>0</v>
      </c>
      <c r="F73" s="258"/>
    </row>
    <row r="74" spans="1:6" ht="15" x14ac:dyDescent="0.35">
      <c r="A74" s="269"/>
      <c r="B74" s="265"/>
      <c r="C74" s="270" t="s">
        <v>2657</v>
      </c>
      <c r="D74" s="267"/>
      <c r="E74" s="272">
        <f t="shared" si="3"/>
        <v>0</v>
      </c>
      <c r="F74" s="258"/>
    </row>
    <row r="75" spans="1:6" x14ac:dyDescent="0.3">
      <c r="A75" s="269"/>
      <c r="B75" s="265"/>
      <c r="C75" s="270"/>
      <c r="D75" s="267"/>
      <c r="E75" s="268">
        <v>0</v>
      </c>
      <c r="F75" s="258"/>
    </row>
    <row r="76" spans="1:6" x14ac:dyDescent="0.3">
      <c r="A76" s="264" t="s">
        <v>2658</v>
      </c>
      <c r="B76" s="265"/>
      <c r="C76" s="266" t="s">
        <v>2659</v>
      </c>
      <c r="D76" s="267"/>
      <c r="E76" s="268">
        <v>0</v>
      </c>
      <c r="F76" s="258"/>
    </row>
    <row r="77" spans="1:6" x14ac:dyDescent="0.3">
      <c r="A77" s="269" t="s">
        <v>2660</v>
      </c>
      <c r="B77" s="265">
        <v>0</v>
      </c>
      <c r="C77" s="270" t="s">
        <v>2661</v>
      </c>
      <c r="D77" s="267">
        <v>300000</v>
      </c>
      <c r="E77" s="268">
        <f>B77*D77</f>
        <v>0</v>
      </c>
      <c r="F77" s="258"/>
    </row>
    <row r="78" spans="1:6" x14ac:dyDescent="0.3">
      <c r="A78" s="269" t="s">
        <v>2662</v>
      </c>
      <c r="B78" s="265"/>
      <c r="C78" s="270" t="s">
        <v>2663</v>
      </c>
      <c r="D78" s="267">
        <v>1000</v>
      </c>
      <c r="E78" s="268">
        <f>B78*D78</f>
        <v>0</v>
      </c>
      <c r="F78" s="258"/>
    </row>
    <row r="79" spans="1:6" x14ac:dyDescent="0.3">
      <c r="A79" s="269" t="s">
        <v>2664</v>
      </c>
      <c r="B79" s="265"/>
      <c r="C79" s="270" t="s">
        <v>2665</v>
      </c>
      <c r="D79" s="267">
        <v>1000</v>
      </c>
      <c r="E79" s="268">
        <f>B79*D79</f>
        <v>0</v>
      </c>
      <c r="F79" s="258"/>
    </row>
    <row r="80" spans="1:6" x14ac:dyDescent="0.3">
      <c r="A80" s="282"/>
      <c r="B80" s="265"/>
      <c r="C80" s="270"/>
      <c r="D80" s="267"/>
      <c r="E80" s="268">
        <v>0</v>
      </c>
      <c r="F80" s="258"/>
    </row>
    <row r="81" spans="1:6" x14ac:dyDescent="0.3">
      <c r="A81" s="264" t="s">
        <v>2666</v>
      </c>
      <c r="B81" s="265"/>
      <c r="C81" s="266" t="s">
        <v>2667</v>
      </c>
      <c r="D81" s="267"/>
      <c r="E81" s="268">
        <v>0</v>
      </c>
      <c r="F81" s="258"/>
    </row>
    <row r="82" spans="1:6" x14ac:dyDescent="0.3">
      <c r="A82" s="269" t="s">
        <v>2668</v>
      </c>
      <c r="B82" s="265"/>
      <c r="C82" s="270" t="s">
        <v>2669</v>
      </c>
      <c r="D82" s="267">
        <v>1000</v>
      </c>
      <c r="E82" s="268">
        <f>B82*D82</f>
        <v>0</v>
      </c>
      <c r="F82" s="258"/>
    </row>
    <row r="83" spans="1:6" x14ac:dyDescent="0.3">
      <c r="A83" s="269" t="s">
        <v>2670</v>
      </c>
      <c r="B83" s="265"/>
      <c r="C83" s="270" t="s">
        <v>2671</v>
      </c>
      <c r="D83" s="267">
        <v>1000</v>
      </c>
      <c r="E83" s="268">
        <f>B83*D83</f>
        <v>0</v>
      </c>
      <c r="F83" s="258"/>
    </row>
    <row r="84" spans="1:6" x14ac:dyDescent="0.3">
      <c r="A84" s="269" t="s">
        <v>2672</v>
      </c>
      <c r="B84" s="265"/>
      <c r="C84" s="270" t="s">
        <v>2673</v>
      </c>
      <c r="D84" s="267">
        <v>1000</v>
      </c>
      <c r="E84" s="268">
        <f>B84*D84</f>
        <v>0</v>
      </c>
      <c r="F84" s="258"/>
    </row>
    <row r="85" spans="1:6" ht="15" thickBot="1" x14ac:dyDescent="0.35">
      <c r="A85" s="269"/>
      <c r="B85" s="265"/>
      <c r="C85" s="270"/>
      <c r="D85" s="267"/>
      <c r="E85" s="268">
        <v>0</v>
      </c>
      <c r="F85" s="258"/>
    </row>
    <row r="86" spans="1:6" ht="15" thickBot="1" x14ac:dyDescent="0.35">
      <c r="A86" s="274" t="s">
        <v>2674</v>
      </c>
      <c r="B86" s="275"/>
      <c r="C86" s="276" t="s">
        <v>2675</v>
      </c>
      <c r="D86" s="277"/>
      <c r="E86" s="278">
        <v>0</v>
      </c>
      <c r="F86" s="278">
        <f>SUM(E87:E89)</f>
        <v>0</v>
      </c>
    </row>
    <row r="87" spans="1:6" ht="15" x14ac:dyDescent="0.35">
      <c r="A87" s="284"/>
      <c r="B87" s="285"/>
      <c r="C87" s="286" t="s">
        <v>2676</v>
      </c>
      <c r="D87" s="287">
        <v>1000</v>
      </c>
      <c r="E87" s="288">
        <f>B87*D87</f>
        <v>0</v>
      </c>
      <c r="F87" s="258"/>
    </row>
    <row r="88" spans="1:6" ht="15" x14ac:dyDescent="0.35">
      <c r="A88" s="269"/>
      <c r="B88" s="265"/>
      <c r="C88" s="270" t="s">
        <v>2677</v>
      </c>
      <c r="D88" s="267">
        <v>1000</v>
      </c>
      <c r="E88" s="289">
        <f>B88*D88</f>
        <v>0</v>
      </c>
      <c r="F88" s="258"/>
    </row>
    <row r="89" spans="1:6" ht="15" x14ac:dyDescent="0.35">
      <c r="A89" s="269"/>
      <c r="B89" s="265"/>
      <c r="C89" s="273" t="s">
        <v>2678</v>
      </c>
      <c r="D89" s="267"/>
      <c r="E89" s="289">
        <f t="shared" ref="E89" si="4">B89*D89</f>
        <v>0</v>
      </c>
      <c r="F89" s="258"/>
    </row>
    <row r="90" spans="1:6" ht="15" thickBot="1" x14ac:dyDescent="0.35">
      <c r="A90" s="290"/>
      <c r="B90" s="291"/>
      <c r="C90" s="292"/>
      <c r="D90" s="293"/>
      <c r="E90" s="294">
        <v>0</v>
      </c>
      <c r="F90" s="258"/>
    </row>
    <row r="91" spans="1:6" ht="15" thickBot="1" x14ac:dyDescent="0.35">
      <c r="A91" s="274" t="s">
        <v>2679</v>
      </c>
      <c r="B91" s="295"/>
      <c r="C91" s="276" t="s">
        <v>2680</v>
      </c>
      <c r="D91" s="277"/>
      <c r="E91" s="278">
        <v>0</v>
      </c>
      <c r="F91" s="278">
        <f>SUM(E92:E95)</f>
        <v>0</v>
      </c>
    </row>
    <row r="92" spans="1:6" ht="15" x14ac:dyDescent="0.35">
      <c r="A92" s="284"/>
      <c r="B92" s="285"/>
      <c r="C92" s="286" t="s">
        <v>2681</v>
      </c>
      <c r="D92" s="287">
        <v>1000</v>
      </c>
      <c r="E92" s="288">
        <f>B92*D92</f>
        <v>0</v>
      </c>
      <c r="F92" s="258"/>
    </row>
    <row r="93" spans="1:6" ht="15" x14ac:dyDescent="0.35">
      <c r="A93" s="269"/>
      <c r="B93" s="265"/>
      <c r="C93" s="270" t="s">
        <v>2682</v>
      </c>
      <c r="D93" s="267">
        <v>1000</v>
      </c>
      <c r="E93" s="289">
        <f>B93*D93</f>
        <v>0</v>
      </c>
      <c r="F93" s="258"/>
    </row>
    <row r="94" spans="1:6" ht="15" x14ac:dyDescent="0.35">
      <c r="A94" s="269"/>
      <c r="B94" s="265"/>
      <c r="C94" s="270" t="s">
        <v>2683</v>
      </c>
      <c r="D94" s="267">
        <v>1000</v>
      </c>
      <c r="E94" s="289">
        <f t="shared" ref="E94:E95" si="5">B94*D94</f>
        <v>0</v>
      </c>
      <c r="F94" s="258"/>
    </row>
    <row r="95" spans="1:6" ht="15" x14ac:dyDescent="0.35">
      <c r="A95" s="269"/>
      <c r="B95" s="265"/>
      <c r="C95" s="273" t="s">
        <v>2684</v>
      </c>
      <c r="D95" s="267">
        <v>1000</v>
      </c>
      <c r="E95" s="289">
        <f t="shared" si="5"/>
        <v>0</v>
      </c>
      <c r="F95" s="258"/>
    </row>
    <row r="96" spans="1:6" ht="15" x14ac:dyDescent="0.35">
      <c r="A96" s="269"/>
      <c r="B96" s="265"/>
      <c r="C96" s="273"/>
      <c r="D96" s="267"/>
      <c r="E96" s="289">
        <v>0</v>
      </c>
      <c r="F96" s="258"/>
    </row>
    <row r="97" spans="1:6" x14ac:dyDescent="0.3">
      <c r="A97" s="269"/>
      <c r="B97" s="265"/>
      <c r="C97" s="273"/>
      <c r="D97" s="267"/>
      <c r="E97" s="296">
        <v>0</v>
      </c>
      <c r="F97" s="258"/>
    </row>
    <row r="98" spans="1:6" ht="15" thickBot="1" x14ac:dyDescent="0.35">
      <c r="A98" s="290"/>
      <c r="B98" s="291"/>
      <c r="C98" s="297"/>
      <c r="D98" s="293"/>
      <c r="E98" s="294">
        <v>0</v>
      </c>
      <c r="F98" s="258"/>
    </row>
    <row r="99" spans="1:6" ht="15" thickBot="1" x14ac:dyDescent="0.35">
      <c r="A99" s="274" t="s">
        <v>2685</v>
      </c>
      <c r="B99" s="275"/>
      <c r="C99" s="276" t="s">
        <v>2686</v>
      </c>
      <c r="D99" s="277">
        <v>1000</v>
      </c>
      <c r="E99" s="278">
        <f>+D99*B99</f>
        <v>0</v>
      </c>
      <c r="F99" s="258"/>
    </row>
    <row r="100" spans="1:6" x14ac:dyDescent="0.3">
      <c r="A100" s="298"/>
      <c r="B100" s="299"/>
      <c r="C100" s="300"/>
      <c r="D100" s="301"/>
      <c r="E100" s="302">
        <v>0</v>
      </c>
      <c r="F100" s="258"/>
    </row>
    <row r="101" spans="1:6" x14ac:dyDescent="0.3">
      <c r="A101" s="298"/>
      <c r="B101" s="299"/>
      <c r="C101" s="300"/>
      <c r="D101" s="301"/>
      <c r="E101" s="302">
        <v>0</v>
      </c>
      <c r="F101" s="258"/>
    </row>
    <row r="102" spans="1:6" ht="15" thickBot="1" x14ac:dyDescent="0.35">
      <c r="A102" s="269"/>
      <c r="B102" s="265"/>
      <c r="C102" s="270"/>
      <c r="D102" s="267"/>
      <c r="E102" s="268">
        <v>0</v>
      </c>
      <c r="F102" s="258"/>
    </row>
    <row r="103" spans="1:6" ht="15" thickBot="1" x14ac:dyDescent="0.35">
      <c r="A103" s="274" t="s">
        <v>2687</v>
      </c>
      <c r="B103" s="275"/>
      <c r="C103" s="276" t="s">
        <v>2688</v>
      </c>
      <c r="D103" s="277"/>
      <c r="E103" s="283"/>
      <c r="F103" s="278">
        <f>SUM(E104:E106)</f>
        <v>0</v>
      </c>
    </row>
    <row r="104" spans="1:6" ht="15" x14ac:dyDescent="0.35">
      <c r="A104" s="303"/>
      <c r="B104" s="304">
        <v>0</v>
      </c>
      <c r="C104" s="305" t="s">
        <v>2689</v>
      </c>
      <c r="D104" s="306">
        <v>100000</v>
      </c>
      <c r="E104" s="288">
        <f>B104*D104</f>
        <v>0</v>
      </c>
      <c r="F104" s="258"/>
    </row>
    <row r="105" spans="1:6" ht="15" x14ac:dyDescent="0.35">
      <c r="A105" s="298"/>
      <c r="B105" s="280"/>
      <c r="C105" s="307" t="s">
        <v>2690</v>
      </c>
      <c r="D105" s="301">
        <v>1000</v>
      </c>
      <c r="E105" s="289">
        <f t="shared" ref="E105:E106" si="6">B105*D105</f>
        <v>0</v>
      </c>
      <c r="F105" s="258"/>
    </row>
    <row r="106" spans="1:6" ht="15" x14ac:dyDescent="0.35">
      <c r="A106" s="298"/>
      <c r="B106" s="280"/>
      <c r="C106" s="307" t="s">
        <v>2691</v>
      </c>
      <c r="D106" s="301">
        <v>1000</v>
      </c>
      <c r="E106" s="289">
        <f t="shared" si="6"/>
        <v>0</v>
      </c>
      <c r="F106" s="258"/>
    </row>
    <row r="107" spans="1:6" x14ac:dyDescent="0.3">
      <c r="A107" s="298"/>
      <c r="B107" s="280"/>
      <c r="C107" s="307" t="s">
        <v>2692</v>
      </c>
      <c r="D107" s="301"/>
      <c r="E107" s="296">
        <v>0</v>
      </c>
      <c r="F107" s="258"/>
    </row>
    <row r="108" spans="1:6" x14ac:dyDescent="0.3">
      <c r="A108" s="269"/>
      <c r="B108" s="265"/>
      <c r="C108" s="270"/>
      <c r="D108" s="267"/>
      <c r="E108" s="296">
        <v>0</v>
      </c>
      <c r="F108" s="258"/>
    </row>
    <row r="109" spans="1:6" ht="15" thickBot="1" x14ac:dyDescent="0.35">
      <c r="A109" s="290"/>
      <c r="B109" s="291"/>
      <c r="C109" s="297"/>
      <c r="D109" s="293"/>
      <c r="E109" s="294">
        <v>0</v>
      </c>
      <c r="F109" s="258"/>
    </row>
    <row r="110" spans="1:6" ht="15" thickBot="1" x14ac:dyDescent="0.35">
      <c r="A110" s="274" t="s">
        <v>2693</v>
      </c>
      <c r="B110" s="275"/>
      <c r="C110" s="276" t="s">
        <v>2694</v>
      </c>
      <c r="D110" s="277"/>
      <c r="E110" s="278">
        <v>0</v>
      </c>
      <c r="F110" s="278">
        <f>SUM(E111:E112)</f>
        <v>0</v>
      </c>
    </row>
    <row r="111" spans="1:6" ht="15" x14ac:dyDescent="0.35">
      <c r="A111" s="284"/>
      <c r="B111" s="285"/>
      <c r="C111" s="286" t="s">
        <v>2695</v>
      </c>
      <c r="D111" s="306">
        <v>1000</v>
      </c>
      <c r="E111" s="288">
        <f>+D111*B111</f>
        <v>0</v>
      </c>
      <c r="F111" s="258"/>
    </row>
    <row r="112" spans="1:6" ht="15" x14ac:dyDescent="0.35">
      <c r="A112" s="269"/>
      <c r="B112" s="265"/>
      <c r="C112" s="270" t="s">
        <v>2696</v>
      </c>
      <c r="D112" s="301">
        <v>1000</v>
      </c>
      <c r="E112" s="289">
        <f>+D112*B112</f>
        <v>0</v>
      </c>
      <c r="F112" s="258"/>
    </row>
    <row r="113" spans="1:6" x14ac:dyDescent="0.3">
      <c r="A113" s="269"/>
      <c r="B113" s="265"/>
      <c r="C113" s="270"/>
      <c r="D113" s="301"/>
      <c r="E113" s="296">
        <v>0</v>
      </c>
      <c r="F113" s="258"/>
    </row>
    <row r="114" spans="1:6" ht="15" thickBot="1" x14ac:dyDescent="0.35">
      <c r="A114" s="290"/>
      <c r="B114" s="291"/>
      <c r="C114" s="297"/>
      <c r="D114" s="293"/>
      <c r="E114" s="294">
        <v>0</v>
      </c>
      <c r="F114" s="258"/>
    </row>
    <row r="115" spans="1:6" ht="15" thickBot="1" x14ac:dyDescent="0.35">
      <c r="A115" s="274" t="s">
        <v>2697</v>
      </c>
      <c r="B115" s="275"/>
      <c r="C115" s="276" t="s">
        <v>2698</v>
      </c>
      <c r="D115" s="277">
        <v>1000</v>
      </c>
      <c r="E115" s="283">
        <f>+B115*D115</f>
        <v>0</v>
      </c>
      <c r="F115" s="258"/>
    </row>
    <row r="116" spans="1:6" x14ac:dyDescent="0.3">
      <c r="A116" s="269"/>
      <c r="B116" s="265"/>
      <c r="C116" s="270"/>
      <c r="D116" s="267"/>
      <c r="E116" s="268">
        <v>0</v>
      </c>
      <c r="F116" s="258"/>
    </row>
    <row r="117" spans="1:6" ht="15" thickBot="1" x14ac:dyDescent="0.35">
      <c r="A117" s="264" t="s">
        <v>2699</v>
      </c>
      <c r="B117" s="265"/>
      <c r="C117" s="266" t="s">
        <v>2700</v>
      </c>
      <c r="D117" s="267"/>
      <c r="E117" s="268">
        <v>0</v>
      </c>
      <c r="F117" s="258"/>
    </row>
    <row r="118" spans="1:6" ht="15" thickBot="1" x14ac:dyDescent="0.35">
      <c r="A118" s="274" t="s">
        <v>2701</v>
      </c>
      <c r="B118" s="275"/>
      <c r="C118" s="276" t="s">
        <v>2702</v>
      </c>
      <c r="D118" s="277">
        <v>1000</v>
      </c>
      <c r="E118" s="278">
        <f>B118*D118</f>
        <v>0</v>
      </c>
      <c r="F118" s="258"/>
    </row>
    <row r="119" spans="1:6" x14ac:dyDescent="0.3">
      <c r="A119" s="269"/>
      <c r="B119" s="265"/>
      <c r="C119" s="270"/>
      <c r="D119" s="267"/>
      <c r="E119" s="268">
        <v>0</v>
      </c>
      <c r="F119" s="258"/>
    </row>
    <row r="120" spans="1:6" x14ac:dyDescent="0.3">
      <c r="A120" s="269" t="s">
        <v>2703</v>
      </c>
      <c r="B120" s="265"/>
      <c r="C120" s="270" t="s">
        <v>2704</v>
      </c>
      <c r="D120" s="267"/>
      <c r="E120" s="268">
        <v>0</v>
      </c>
      <c r="F120" s="258"/>
    </row>
    <row r="121" spans="1:6" ht="15" thickBot="1" x14ac:dyDescent="0.35">
      <c r="A121" s="264" t="s">
        <v>2705</v>
      </c>
      <c r="B121" s="265"/>
      <c r="C121" s="266" t="s">
        <v>2706</v>
      </c>
      <c r="D121" s="267"/>
      <c r="E121" s="268">
        <v>0</v>
      </c>
      <c r="F121" s="258"/>
    </row>
    <row r="122" spans="1:6" ht="15" thickBot="1" x14ac:dyDescent="0.35">
      <c r="A122" s="274" t="s">
        <v>2707</v>
      </c>
      <c r="B122" s="275"/>
      <c r="C122" s="276" t="s">
        <v>2708</v>
      </c>
      <c r="D122" s="277">
        <v>1000</v>
      </c>
      <c r="E122" s="278">
        <f>B122*D122</f>
        <v>0</v>
      </c>
      <c r="F122" s="258"/>
    </row>
    <row r="123" spans="1:6" x14ac:dyDescent="0.3">
      <c r="A123" s="282"/>
      <c r="B123" s="265"/>
      <c r="C123" s="270"/>
      <c r="D123" s="267"/>
      <c r="E123" s="268">
        <v>0</v>
      </c>
      <c r="F123" s="258"/>
    </row>
    <row r="124" spans="1:6" ht="15" thickBot="1" x14ac:dyDescent="0.35">
      <c r="A124" s="308"/>
      <c r="B124" s="291"/>
      <c r="C124" s="297"/>
      <c r="D124" s="293"/>
      <c r="E124" s="294">
        <v>0</v>
      </c>
      <c r="F124" s="258"/>
    </row>
    <row r="125" spans="1:6" ht="15" thickBot="1" x14ac:dyDescent="0.35">
      <c r="A125" s="282"/>
      <c r="B125" s="265"/>
      <c r="C125" s="309" t="s">
        <v>2709</v>
      </c>
      <c r="D125" s="310"/>
      <c r="E125" s="311">
        <f>SUM(E4:E124)</f>
        <v>0</v>
      </c>
      <c r="F125" s="258">
        <f>F17+F26+F31+F47+F62+F71+F86+F91+F103+F110+F115+F118+F122</f>
        <v>0</v>
      </c>
    </row>
    <row r="126" spans="1:6" x14ac:dyDescent="0.3">
      <c r="A126" s="282"/>
      <c r="B126" s="265"/>
      <c r="C126" s="270"/>
      <c r="D126" s="267"/>
      <c r="E126" s="268"/>
      <c r="F126" s="258"/>
    </row>
    <row r="127" spans="1:6" ht="15" thickBot="1" x14ac:dyDescent="0.35">
      <c r="A127" s="282"/>
      <c r="B127" s="265"/>
      <c r="C127" s="270"/>
      <c r="D127" s="267"/>
      <c r="E127" s="268"/>
      <c r="F127" s="258"/>
    </row>
    <row r="128" spans="1:6" ht="15" thickBot="1" x14ac:dyDescent="0.35">
      <c r="A128" s="256" t="s">
        <v>2575</v>
      </c>
      <c r="B128" s="256" t="s">
        <v>2576</v>
      </c>
      <c r="C128" s="256" t="s">
        <v>175</v>
      </c>
      <c r="D128" s="257" t="s">
        <v>2577</v>
      </c>
      <c r="E128" s="257" t="s">
        <v>2578</v>
      </c>
      <c r="F128" s="258"/>
    </row>
    <row r="129" spans="1:6" ht="15" thickBot="1" x14ac:dyDescent="0.35">
      <c r="A129" s="259">
        <v>2</v>
      </c>
      <c r="B129" s="260"/>
      <c r="C129" s="261" t="s">
        <v>2710</v>
      </c>
      <c r="D129" s="262"/>
      <c r="E129" s="263"/>
      <c r="F129" s="258"/>
    </row>
    <row r="130" spans="1:6" ht="15" thickBot="1" x14ac:dyDescent="0.35">
      <c r="A130" s="312" t="s">
        <v>2711</v>
      </c>
      <c r="B130" s="291"/>
      <c r="C130" s="313" t="s">
        <v>2712</v>
      </c>
      <c r="D130" s="293"/>
      <c r="E130" s="294"/>
      <c r="F130" s="258"/>
    </row>
    <row r="131" spans="1:6" ht="15" thickBot="1" x14ac:dyDescent="0.35">
      <c r="A131" s="274" t="s">
        <v>2713</v>
      </c>
      <c r="B131" s="275"/>
      <c r="C131" s="276" t="s">
        <v>2714</v>
      </c>
      <c r="D131" s="277"/>
      <c r="E131" s="278"/>
      <c r="F131" s="278">
        <f>SUM(E132:E135)</f>
        <v>0</v>
      </c>
    </row>
    <row r="132" spans="1:6" ht="15" x14ac:dyDescent="0.35">
      <c r="A132" s="269"/>
      <c r="B132" s="265"/>
      <c r="C132" s="273" t="s">
        <v>2715</v>
      </c>
      <c r="D132" s="267">
        <v>1000</v>
      </c>
      <c r="E132" s="272">
        <f t="shared" ref="E132:E135" si="7">B132*D132</f>
        <v>0</v>
      </c>
      <c r="F132" s="258"/>
    </row>
    <row r="133" spans="1:6" ht="15" x14ac:dyDescent="0.35">
      <c r="A133" s="269"/>
      <c r="B133" s="265"/>
      <c r="C133" s="273" t="s">
        <v>2716</v>
      </c>
      <c r="D133" s="267">
        <v>1000</v>
      </c>
      <c r="E133" s="272">
        <f t="shared" si="7"/>
        <v>0</v>
      </c>
      <c r="F133" s="258"/>
    </row>
    <row r="134" spans="1:6" ht="15" x14ac:dyDescent="0.35">
      <c r="A134" s="269"/>
      <c r="B134" s="265">
        <v>0</v>
      </c>
      <c r="C134" s="273" t="s">
        <v>2717</v>
      </c>
      <c r="D134" s="267">
        <v>540000</v>
      </c>
      <c r="E134" s="272">
        <f t="shared" si="7"/>
        <v>0</v>
      </c>
      <c r="F134" s="258"/>
    </row>
    <row r="135" spans="1:6" ht="15" x14ac:dyDescent="0.35">
      <c r="A135" s="269"/>
      <c r="B135" s="265"/>
      <c r="C135" s="270" t="s">
        <v>2718</v>
      </c>
      <c r="D135" s="267">
        <v>1000</v>
      </c>
      <c r="E135" s="272">
        <f t="shared" si="7"/>
        <v>0</v>
      </c>
      <c r="F135" s="258"/>
    </row>
    <row r="136" spans="1:6" x14ac:dyDescent="0.3">
      <c r="A136" s="269"/>
      <c r="B136" s="265"/>
      <c r="C136" s="270"/>
      <c r="D136" s="267"/>
      <c r="E136" s="268"/>
      <c r="F136" s="258"/>
    </row>
    <row r="137" spans="1:6" ht="15" thickBot="1" x14ac:dyDescent="0.35">
      <c r="A137" s="269"/>
      <c r="B137" s="265"/>
      <c r="C137" s="270"/>
      <c r="D137" s="267"/>
      <c r="E137" s="268"/>
      <c r="F137" s="258"/>
    </row>
    <row r="138" spans="1:6" ht="15" thickBot="1" x14ac:dyDescent="0.35">
      <c r="A138" s="274" t="s">
        <v>2719</v>
      </c>
      <c r="B138" s="275"/>
      <c r="C138" s="276" t="s">
        <v>2720</v>
      </c>
      <c r="D138" s="277"/>
      <c r="E138" s="278"/>
      <c r="F138" s="278">
        <f>SUM(E139:E140)</f>
        <v>0</v>
      </c>
    </row>
    <row r="139" spans="1:6" ht="15" x14ac:dyDescent="0.35">
      <c r="A139" s="269"/>
      <c r="B139" s="265"/>
      <c r="C139" s="273" t="s">
        <v>2721</v>
      </c>
      <c r="D139" s="267">
        <v>1000</v>
      </c>
      <c r="E139" s="272">
        <f>+D139*B139</f>
        <v>0</v>
      </c>
      <c r="F139" s="258"/>
    </row>
    <row r="140" spans="1:6" ht="15" x14ac:dyDescent="0.35">
      <c r="A140" s="269"/>
      <c r="B140" s="265"/>
      <c r="C140" s="273" t="s">
        <v>2722</v>
      </c>
      <c r="D140" s="267">
        <v>1000</v>
      </c>
      <c r="E140" s="272">
        <f>+D140*B140</f>
        <v>0</v>
      </c>
      <c r="F140" s="258"/>
    </row>
    <row r="141" spans="1:6" ht="15" x14ac:dyDescent="0.35">
      <c r="A141" s="269"/>
      <c r="B141" s="265"/>
      <c r="C141" s="273"/>
      <c r="D141" s="267"/>
      <c r="E141" s="272"/>
      <c r="F141" s="258"/>
    </row>
    <row r="142" spans="1:6" ht="15" thickBot="1" x14ac:dyDescent="0.35">
      <c r="A142" s="269"/>
      <c r="B142" s="265"/>
      <c r="C142" s="273"/>
      <c r="D142" s="267"/>
      <c r="E142" s="268"/>
      <c r="F142" s="258"/>
    </row>
    <row r="143" spans="1:6" ht="15" thickBot="1" x14ac:dyDescent="0.35">
      <c r="A143" s="274" t="s">
        <v>2723</v>
      </c>
      <c r="B143" s="275"/>
      <c r="C143" s="276" t="s">
        <v>2724</v>
      </c>
      <c r="D143" s="277">
        <v>1000</v>
      </c>
      <c r="E143" s="278">
        <f>B143*D143</f>
        <v>0</v>
      </c>
      <c r="F143" s="258"/>
    </row>
    <row r="144" spans="1:6" ht="15" thickBot="1" x14ac:dyDescent="0.35">
      <c r="A144" s="269"/>
      <c r="B144" s="265"/>
      <c r="C144" s="270"/>
      <c r="D144" s="267"/>
      <c r="E144" s="268"/>
      <c r="F144" s="258"/>
    </row>
    <row r="145" spans="1:6" ht="15" thickBot="1" x14ac:dyDescent="0.35">
      <c r="A145" s="274" t="s">
        <v>2725</v>
      </c>
      <c r="B145" s="275"/>
      <c r="C145" s="276" t="s">
        <v>2726</v>
      </c>
      <c r="D145" s="277"/>
      <c r="E145" s="278"/>
      <c r="F145" s="278">
        <f>SUM(E146:E154)</f>
        <v>0</v>
      </c>
    </row>
    <row r="146" spans="1:6" ht="15" x14ac:dyDescent="0.35">
      <c r="A146" s="314"/>
      <c r="B146" s="265"/>
      <c r="C146" s="273" t="s">
        <v>2727</v>
      </c>
      <c r="D146" s="267">
        <v>1000</v>
      </c>
      <c r="E146" s="272">
        <f>+D146*B146</f>
        <v>0</v>
      </c>
      <c r="F146" s="315"/>
    </row>
    <row r="147" spans="1:6" ht="15" x14ac:dyDescent="0.35">
      <c r="A147" s="314"/>
      <c r="B147" s="265"/>
      <c r="C147" s="273" t="s">
        <v>2728</v>
      </c>
      <c r="D147" s="267"/>
      <c r="E147" s="272"/>
      <c r="F147" s="315"/>
    </row>
    <row r="148" spans="1:6" ht="15" x14ac:dyDescent="0.35">
      <c r="A148" s="314"/>
      <c r="B148" s="265"/>
      <c r="C148" s="273" t="s">
        <v>2729</v>
      </c>
      <c r="D148" s="267"/>
      <c r="E148" s="272"/>
      <c r="F148" s="315"/>
    </row>
    <row r="149" spans="1:6" ht="15" x14ac:dyDescent="0.35">
      <c r="A149" s="314"/>
      <c r="B149" s="265"/>
      <c r="C149" s="273" t="s">
        <v>2730</v>
      </c>
      <c r="D149" s="267"/>
      <c r="E149" s="272"/>
      <c r="F149" s="315"/>
    </row>
    <row r="150" spans="1:6" ht="15" x14ac:dyDescent="0.35">
      <c r="A150" s="314"/>
      <c r="B150" s="265"/>
      <c r="C150" s="273" t="s">
        <v>2731</v>
      </c>
      <c r="D150" s="267"/>
      <c r="E150" s="272"/>
      <c r="F150" s="315"/>
    </row>
    <row r="151" spans="1:6" ht="15" x14ac:dyDescent="0.35">
      <c r="A151" s="269"/>
      <c r="B151" s="265"/>
      <c r="C151" s="273" t="s">
        <v>2732</v>
      </c>
      <c r="D151" s="267"/>
      <c r="E151" s="272"/>
      <c r="F151" s="258"/>
    </row>
    <row r="152" spans="1:6" ht="15" x14ac:dyDescent="0.35">
      <c r="A152" s="269"/>
      <c r="B152" s="265"/>
      <c r="C152" s="270" t="s">
        <v>2733</v>
      </c>
      <c r="D152" s="267"/>
      <c r="E152" s="272"/>
      <c r="F152" s="258"/>
    </row>
    <row r="153" spans="1:6" x14ac:dyDescent="0.3">
      <c r="A153" s="269"/>
      <c r="B153" s="265">
        <v>0</v>
      </c>
      <c r="C153" s="270" t="s">
        <v>2734</v>
      </c>
      <c r="D153" s="267">
        <v>3000</v>
      </c>
      <c r="E153" s="268">
        <f>B153*D153</f>
        <v>0</v>
      </c>
      <c r="F153" s="258"/>
    </row>
    <row r="154" spans="1:6" x14ac:dyDescent="0.3">
      <c r="A154" s="269"/>
      <c r="B154" s="265">
        <v>0</v>
      </c>
      <c r="C154" s="270" t="s">
        <v>2735</v>
      </c>
      <c r="D154" s="267">
        <v>22000</v>
      </c>
      <c r="E154" s="268">
        <f>B154*D154</f>
        <v>0</v>
      </c>
      <c r="F154" s="258"/>
    </row>
    <row r="155" spans="1:6" x14ac:dyDescent="0.3">
      <c r="A155" s="269"/>
      <c r="B155" s="265"/>
      <c r="C155" s="270"/>
      <c r="D155" s="267"/>
      <c r="E155" s="268"/>
      <c r="F155" s="258"/>
    </row>
    <row r="156" spans="1:6" x14ac:dyDescent="0.3">
      <c r="A156" s="264" t="s">
        <v>2736</v>
      </c>
      <c r="B156" s="265"/>
      <c r="C156" s="266" t="s">
        <v>2737</v>
      </c>
      <c r="D156" s="267"/>
      <c r="E156" s="268"/>
      <c r="F156" s="258"/>
    </row>
    <row r="157" spans="1:6" x14ac:dyDescent="0.3">
      <c r="A157" s="269" t="s">
        <v>2738</v>
      </c>
      <c r="B157" s="265"/>
      <c r="C157" s="270" t="s">
        <v>2739</v>
      </c>
      <c r="D157" s="267">
        <v>1000</v>
      </c>
      <c r="E157" s="268">
        <f>B157*D157</f>
        <v>0</v>
      </c>
      <c r="F157" s="258"/>
    </row>
    <row r="158" spans="1:6" x14ac:dyDescent="0.3">
      <c r="A158" s="269" t="s">
        <v>2740</v>
      </c>
      <c r="B158" s="265">
        <v>0</v>
      </c>
      <c r="C158" s="270" t="s">
        <v>2741</v>
      </c>
      <c r="D158" s="267">
        <v>5490000</v>
      </c>
      <c r="E158" s="268">
        <f>B158*D158</f>
        <v>0</v>
      </c>
      <c r="F158" s="258"/>
    </row>
    <row r="159" spans="1:6" x14ac:dyDescent="0.3">
      <c r="A159" s="269"/>
      <c r="B159" s="265"/>
      <c r="C159" s="270"/>
      <c r="D159" s="267"/>
      <c r="E159" s="268"/>
      <c r="F159" s="258"/>
    </row>
    <row r="160" spans="1:6" x14ac:dyDescent="0.3">
      <c r="A160" s="264" t="s">
        <v>2742</v>
      </c>
      <c r="B160" s="265"/>
      <c r="C160" s="266" t="s">
        <v>2743</v>
      </c>
      <c r="D160" s="267"/>
      <c r="E160" s="268"/>
      <c r="F160" s="258"/>
    </row>
    <row r="161" spans="1:6" x14ac:dyDescent="0.3">
      <c r="A161" s="269" t="s">
        <v>2744</v>
      </c>
      <c r="B161" s="265"/>
      <c r="C161" s="270" t="s">
        <v>2745</v>
      </c>
      <c r="D161" s="267">
        <v>1000</v>
      </c>
      <c r="E161" s="268">
        <f>B161*D161</f>
        <v>0</v>
      </c>
      <c r="F161" s="258"/>
    </row>
    <row r="162" spans="1:6" x14ac:dyDescent="0.3">
      <c r="A162" s="269" t="s">
        <v>2746</v>
      </c>
      <c r="B162" s="265"/>
      <c r="C162" s="270" t="s">
        <v>2747</v>
      </c>
      <c r="D162" s="267">
        <v>1000</v>
      </c>
      <c r="E162" s="268">
        <f>B162*D162</f>
        <v>0</v>
      </c>
      <c r="F162" s="258"/>
    </row>
    <row r="163" spans="1:6" x14ac:dyDescent="0.3">
      <c r="A163" s="269" t="s">
        <v>2748</v>
      </c>
      <c r="B163" s="265"/>
      <c r="C163" s="270" t="s">
        <v>2749</v>
      </c>
      <c r="D163" s="267">
        <v>1000</v>
      </c>
      <c r="E163" s="268">
        <f>B163*D163</f>
        <v>0</v>
      </c>
      <c r="F163" s="258"/>
    </row>
    <row r="164" spans="1:6" ht="15" thickBot="1" x14ac:dyDescent="0.35">
      <c r="A164" s="269"/>
      <c r="B164" s="265"/>
      <c r="C164" s="270"/>
      <c r="D164" s="267"/>
      <c r="E164" s="268"/>
      <c r="F164" s="258"/>
    </row>
    <row r="165" spans="1:6" ht="15" thickBot="1" x14ac:dyDescent="0.35">
      <c r="A165" s="274" t="s">
        <v>2750</v>
      </c>
      <c r="B165" s="275"/>
      <c r="C165" s="276" t="s">
        <v>2751</v>
      </c>
      <c r="D165" s="277"/>
      <c r="E165" s="278"/>
      <c r="F165" s="278">
        <f>SUM(E166:E181)</f>
        <v>0</v>
      </c>
    </row>
    <row r="166" spans="1:6" ht="15" x14ac:dyDescent="0.35">
      <c r="A166" s="316"/>
      <c r="B166" s="265">
        <v>0</v>
      </c>
      <c r="C166" s="317" t="s">
        <v>2752</v>
      </c>
      <c r="D166" s="267">
        <v>30000</v>
      </c>
      <c r="E166" s="272">
        <f>+D166*B166</f>
        <v>0</v>
      </c>
      <c r="F166" s="258"/>
    </row>
    <row r="167" spans="1:6" ht="15" x14ac:dyDescent="0.35">
      <c r="A167" s="316"/>
      <c r="B167" s="265">
        <v>0</v>
      </c>
      <c r="C167" s="317" t="s">
        <v>2753</v>
      </c>
      <c r="D167" s="267">
        <v>5000</v>
      </c>
      <c r="E167" s="272">
        <f t="shared" ref="E167:E181" si="8">+D167*B167</f>
        <v>0</v>
      </c>
      <c r="F167" s="258"/>
    </row>
    <row r="168" spans="1:6" ht="15" x14ac:dyDescent="0.35">
      <c r="A168" s="316"/>
      <c r="B168" s="265"/>
      <c r="C168" s="317" t="s">
        <v>2754</v>
      </c>
      <c r="D168" s="267"/>
      <c r="E168" s="272">
        <f t="shared" si="8"/>
        <v>0</v>
      </c>
      <c r="F168" s="258"/>
    </row>
    <row r="169" spans="1:6" ht="15" x14ac:dyDescent="0.35">
      <c r="A169" s="316"/>
      <c r="B169" s="265"/>
      <c r="C169" s="317" t="s">
        <v>2755</v>
      </c>
      <c r="D169" s="267">
        <v>1000</v>
      </c>
      <c r="E169" s="272">
        <f t="shared" si="8"/>
        <v>0</v>
      </c>
      <c r="F169" s="258"/>
    </row>
    <row r="170" spans="1:6" ht="15" x14ac:dyDescent="0.35">
      <c r="A170" s="316"/>
      <c r="B170" s="265"/>
      <c r="C170" s="317" t="s">
        <v>2756</v>
      </c>
      <c r="D170" s="267"/>
      <c r="E170" s="272">
        <f t="shared" si="8"/>
        <v>0</v>
      </c>
      <c r="F170" s="258"/>
    </row>
    <row r="171" spans="1:6" ht="15" x14ac:dyDescent="0.35">
      <c r="A171" s="316"/>
      <c r="B171" s="265"/>
      <c r="C171" s="317" t="s">
        <v>2757</v>
      </c>
      <c r="D171" s="267"/>
      <c r="E171" s="272">
        <f t="shared" si="8"/>
        <v>0</v>
      </c>
      <c r="F171" s="258"/>
    </row>
    <row r="172" spans="1:6" ht="15" x14ac:dyDescent="0.35">
      <c r="A172" s="269"/>
      <c r="B172" s="265"/>
      <c r="C172" s="270" t="s">
        <v>2758</v>
      </c>
      <c r="D172" s="267"/>
      <c r="E172" s="272">
        <f t="shared" si="8"/>
        <v>0</v>
      </c>
      <c r="F172" s="258"/>
    </row>
    <row r="173" spans="1:6" ht="15" x14ac:dyDescent="0.35">
      <c r="A173" s="269"/>
      <c r="B173" s="265"/>
      <c r="C173" s="270" t="s">
        <v>2757</v>
      </c>
      <c r="D173" s="267">
        <v>1000</v>
      </c>
      <c r="E173" s="272">
        <f>+D173*B173</f>
        <v>0</v>
      </c>
      <c r="F173" s="258"/>
    </row>
    <row r="174" spans="1:6" ht="15" x14ac:dyDescent="0.35">
      <c r="A174" s="269"/>
      <c r="B174" s="265"/>
      <c r="C174" s="270" t="s">
        <v>2759</v>
      </c>
      <c r="D174" s="267"/>
      <c r="E174" s="272">
        <f t="shared" si="8"/>
        <v>0</v>
      </c>
      <c r="F174" s="258"/>
    </row>
    <row r="175" spans="1:6" ht="15" x14ac:dyDescent="0.35">
      <c r="A175" s="269"/>
      <c r="B175" s="265"/>
      <c r="C175" s="270" t="s">
        <v>2760</v>
      </c>
      <c r="D175" s="267"/>
      <c r="E175" s="272">
        <f t="shared" si="8"/>
        <v>0</v>
      </c>
      <c r="F175" s="258"/>
    </row>
    <row r="176" spans="1:6" ht="15" x14ac:dyDescent="0.35">
      <c r="A176" s="269"/>
      <c r="B176" s="265"/>
      <c r="C176" s="270" t="s">
        <v>2761</v>
      </c>
      <c r="D176" s="267"/>
      <c r="E176" s="272">
        <f t="shared" si="8"/>
        <v>0</v>
      </c>
      <c r="F176" s="258"/>
    </row>
    <row r="177" spans="1:6" ht="15" x14ac:dyDescent="0.35">
      <c r="A177" s="269"/>
      <c r="B177" s="265"/>
      <c r="C177" s="270" t="s">
        <v>2762</v>
      </c>
      <c r="D177" s="267"/>
      <c r="E177" s="272">
        <f t="shared" si="8"/>
        <v>0</v>
      </c>
      <c r="F177" s="258"/>
    </row>
    <row r="178" spans="1:6" ht="15" x14ac:dyDescent="0.35">
      <c r="A178" s="269"/>
      <c r="B178" s="265"/>
      <c r="C178" s="273" t="s">
        <v>2763</v>
      </c>
      <c r="D178" s="267"/>
      <c r="E178" s="272">
        <f t="shared" si="8"/>
        <v>0</v>
      </c>
      <c r="F178" s="258"/>
    </row>
    <row r="179" spans="1:6" ht="15" x14ac:dyDescent="0.35">
      <c r="A179" s="269"/>
      <c r="B179" s="265"/>
      <c r="C179" s="270" t="s">
        <v>2764</v>
      </c>
      <c r="D179" s="267"/>
      <c r="E179" s="272">
        <f t="shared" si="8"/>
        <v>0</v>
      </c>
      <c r="F179" s="258"/>
    </row>
    <row r="180" spans="1:6" ht="15" x14ac:dyDescent="0.35">
      <c r="A180" s="269"/>
      <c r="B180" s="265"/>
      <c r="C180" s="270"/>
      <c r="D180" s="267"/>
      <c r="E180" s="272">
        <f t="shared" si="8"/>
        <v>0</v>
      </c>
      <c r="F180" s="258"/>
    </row>
    <row r="181" spans="1:6" ht="15" x14ac:dyDescent="0.35">
      <c r="A181" s="269"/>
      <c r="B181" s="265"/>
      <c r="C181" s="270"/>
      <c r="D181" s="267"/>
      <c r="E181" s="272">
        <f t="shared" si="8"/>
        <v>0</v>
      </c>
      <c r="F181" s="258"/>
    </row>
    <row r="182" spans="1:6" x14ac:dyDescent="0.3">
      <c r="A182" s="269" t="s">
        <v>2765</v>
      </c>
      <c r="B182" s="265"/>
      <c r="C182" s="270" t="s">
        <v>2766</v>
      </c>
      <c r="D182" s="267">
        <v>1000</v>
      </c>
      <c r="E182" s="268">
        <f>B182*D182</f>
        <v>0</v>
      </c>
      <c r="F182" s="258"/>
    </row>
    <row r="183" spans="1:6" ht="15" thickBot="1" x14ac:dyDescent="0.35">
      <c r="A183" s="269"/>
      <c r="B183" s="265"/>
      <c r="C183" s="270"/>
      <c r="D183" s="267"/>
      <c r="E183" s="268"/>
      <c r="F183" s="258"/>
    </row>
    <row r="184" spans="1:6" ht="15" thickBot="1" x14ac:dyDescent="0.35">
      <c r="A184" s="274" t="s">
        <v>2767</v>
      </c>
      <c r="B184" s="275"/>
      <c r="C184" s="276" t="s">
        <v>2768</v>
      </c>
      <c r="D184" s="277"/>
      <c r="E184" s="278"/>
      <c r="F184" s="278">
        <f>SUM(E185:E188)</f>
        <v>0</v>
      </c>
    </row>
    <row r="185" spans="1:6" ht="15" x14ac:dyDescent="0.35">
      <c r="A185" s="269"/>
      <c r="B185" s="265"/>
      <c r="C185" s="270" t="s">
        <v>2769</v>
      </c>
      <c r="D185" s="267">
        <v>1000</v>
      </c>
      <c r="E185" s="272">
        <f>+D185*B185</f>
        <v>0</v>
      </c>
      <c r="F185" s="258"/>
    </row>
    <row r="186" spans="1:6" ht="15" x14ac:dyDescent="0.35">
      <c r="A186" s="269"/>
      <c r="B186" s="265"/>
      <c r="C186" s="270" t="s">
        <v>2770</v>
      </c>
      <c r="D186" s="267">
        <v>1000</v>
      </c>
      <c r="E186" s="272">
        <f t="shared" ref="E186:E188" si="9">+D186*B186</f>
        <v>0</v>
      </c>
      <c r="F186" s="258"/>
    </row>
    <row r="187" spans="1:6" ht="15" x14ac:dyDescent="0.35">
      <c r="A187" s="269"/>
      <c r="B187" s="265"/>
      <c r="C187" s="270" t="s">
        <v>2771</v>
      </c>
      <c r="D187" s="267"/>
      <c r="E187" s="272">
        <f t="shared" si="9"/>
        <v>0</v>
      </c>
      <c r="F187" s="258"/>
    </row>
    <row r="188" spans="1:6" ht="15" x14ac:dyDescent="0.35">
      <c r="A188" s="269"/>
      <c r="B188" s="265"/>
      <c r="C188" s="273" t="s">
        <v>2772</v>
      </c>
      <c r="D188" s="267">
        <v>1000</v>
      </c>
      <c r="E188" s="272">
        <f t="shared" si="9"/>
        <v>0</v>
      </c>
      <c r="F188" s="258"/>
    </row>
    <row r="189" spans="1:6" ht="15" x14ac:dyDescent="0.35">
      <c r="A189" s="269"/>
      <c r="B189" s="265"/>
      <c r="C189" s="273"/>
      <c r="D189" s="267"/>
      <c r="E189" s="272"/>
      <c r="F189" s="258"/>
    </row>
    <row r="190" spans="1:6" ht="15" thickBot="1" x14ac:dyDescent="0.35">
      <c r="A190" s="269"/>
      <c r="B190" s="265"/>
      <c r="C190" s="270"/>
      <c r="D190" s="267"/>
      <c r="E190" s="268"/>
      <c r="F190" s="258"/>
    </row>
    <row r="191" spans="1:6" ht="15" thickBot="1" x14ac:dyDescent="0.35">
      <c r="A191" s="274" t="s">
        <v>2773</v>
      </c>
      <c r="B191" s="275"/>
      <c r="C191" s="276" t="s">
        <v>2774</v>
      </c>
      <c r="D191" s="277"/>
      <c r="E191" s="278"/>
      <c r="F191" s="278">
        <f>SUM(E192:E197)</f>
        <v>0</v>
      </c>
    </row>
    <row r="192" spans="1:6" ht="15" x14ac:dyDescent="0.35">
      <c r="A192" s="269"/>
      <c r="B192" s="265"/>
      <c r="C192" s="270" t="s">
        <v>2775</v>
      </c>
      <c r="D192" s="267">
        <v>1000</v>
      </c>
      <c r="E192" s="272">
        <f>+D192*B192</f>
        <v>0</v>
      </c>
      <c r="F192" s="258"/>
    </row>
    <row r="193" spans="1:6" ht="15" x14ac:dyDescent="0.35">
      <c r="A193" s="269"/>
      <c r="B193" s="265">
        <v>0</v>
      </c>
      <c r="C193" s="273" t="s">
        <v>2776</v>
      </c>
      <c r="D193" s="267">
        <v>8000</v>
      </c>
      <c r="E193" s="272">
        <f t="shared" ref="E193" si="10">+D193*B193</f>
        <v>0</v>
      </c>
      <c r="F193" s="258"/>
    </row>
    <row r="194" spans="1:6" ht="15" x14ac:dyDescent="0.35">
      <c r="A194" s="269"/>
      <c r="B194" s="265"/>
      <c r="C194" s="270" t="s">
        <v>2777</v>
      </c>
      <c r="D194" s="267">
        <v>1000</v>
      </c>
      <c r="E194" s="272">
        <f>+D194*B194</f>
        <v>0</v>
      </c>
      <c r="F194" s="258"/>
    </row>
    <row r="195" spans="1:6" ht="15" x14ac:dyDescent="0.35">
      <c r="A195" s="269"/>
      <c r="B195" s="265"/>
      <c r="C195" s="270" t="s">
        <v>2778</v>
      </c>
      <c r="D195" s="267"/>
      <c r="E195" s="272">
        <f t="shared" ref="E195:E197" si="11">+D195*B195</f>
        <v>0</v>
      </c>
      <c r="F195" s="258"/>
    </row>
    <row r="196" spans="1:6" ht="15" x14ac:dyDescent="0.35">
      <c r="A196" s="269"/>
      <c r="B196" s="265"/>
      <c r="C196" s="270" t="s">
        <v>2779</v>
      </c>
      <c r="D196" s="267"/>
      <c r="E196" s="272">
        <f t="shared" si="11"/>
        <v>0</v>
      </c>
      <c r="F196" s="258"/>
    </row>
    <row r="197" spans="1:6" ht="15" x14ac:dyDescent="0.35">
      <c r="A197" s="269"/>
      <c r="B197" s="265">
        <v>0</v>
      </c>
      <c r="C197" s="273" t="s">
        <v>2780</v>
      </c>
      <c r="D197" s="267">
        <v>55</v>
      </c>
      <c r="E197" s="272">
        <f t="shared" si="11"/>
        <v>0</v>
      </c>
      <c r="F197" s="258"/>
    </row>
    <row r="198" spans="1:6" x14ac:dyDescent="0.3">
      <c r="A198" s="269"/>
      <c r="B198" s="265"/>
      <c r="C198" s="273"/>
      <c r="D198" s="267"/>
      <c r="E198" s="268"/>
      <c r="F198" s="258"/>
    </row>
    <row r="199" spans="1:6" x14ac:dyDescent="0.3">
      <c r="A199" s="264" t="s">
        <v>2781</v>
      </c>
      <c r="B199" s="265"/>
      <c r="C199" s="266" t="s">
        <v>2782</v>
      </c>
      <c r="D199" s="267"/>
      <c r="E199" s="268"/>
      <c r="F199" s="258"/>
    </row>
    <row r="200" spans="1:6" x14ac:dyDescent="0.3">
      <c r="A200" s="269" t="s">
        <v>2783</v>
      </c>
      <c r="B200" s="265"/>
      <c r="C200" s="270" t="s">
        <v>2784</v>
      </c>
      <c r="D200" s="267">
        <v>1000</v>
      </c>
      <c r="E200" s="268">
        <f>B200*D200</f>
        <v>0</v>
      </c>
      <c r="F200" s="258"/>
    </row>
    <row r="201" spans="1:6" x14ac:dyDescent="0.3">
      <c r="A201" s="269" t="s">
        <v>2785</v>
      </c>
      <c r="B201" s="265"/>
      <c r="C201" s="270" t="s">
        <v>2786</v>
      </c>
      <c r="D201" s="267">
        <v>1000</v>
      </c>
      <c r="E201" s="268">
        <f>B201*D201</f>
        <v>0</v>
      </c>
      <c r="F201" s="258"/>
    </row>
    <row r="202" spans="1:6" x14ac:dyDescent="0.3">
      <c r="A202" s="269"/>
      <c r="B202" s="265"/>
      <c r="C202" s="270"/>
      <c r="D202" s="267"/>
      <c r="E202" s="268"/>
      <c r="F202" s="258"/>
    </row>
    <row r="203" spans="1:6" x14ac:dyDescent="0.3">
      <c r="A203" s="264" t="s">
        <v>2787</v>
      </c>
      <c r="B203" s="265"/>
      <c r="C203" s="266" t="s">
        <v>2788</v>
      </c>
      <c r="D203" s="267"/>
      <c r="E203" s="268"/>
      <c r="F203" s="258"/>
    </row>
    <row r="204" spans="1:6" ht="15" thickBot="1" x14ac:dyDescent="0.35">
      <c r="A204" s="279"/>
      <c r="B204" s="280"/>
      <c r="C204" s="273"/>
      <c r="D204" s="301"/>
      <c r="E204" s="268"/>
      <c r="F204" s="258"/>
    </row>
    <row r="205" spans="1:6" ht="15" thickBot="1" x14ac:dyDescent="0.35">
      <c r="A205" s="274" t="s">
        <v>2789</v>
      </c>
      <c r="B205" s="275"/>
      <c r="C205" s="276" t="s">
        <v>2790</v>
      </c>
      <c r="D205" s="277"/>
      <c r="E205" s="278"/>
      <c r="F205" s="278">
        <f>SUM(E206:E229)</f>
        <v>0</v>
      </c>
    </row>
    <row r="206" spans="1:6" ht="15" x14ac:dyDescent="0.35">
      <c r="A206" s="316"/>
      <c r="B206" s="265"/>
      <c r="C206" s="270" t="s">
        <v>2791</v>
      </c>
      <c r="D206" s="267">
        <v>1000</v>
      </c>
      <c r="E206" s="272">
        <f>+D206*B206</f>
        <v>0</v>
      </c>
      <c r="F206" s="258"/>
    </row>
    <row r="207" spans="1:6" ht="15" x14ac:dyDescent="0.35">
      <c r="A207" s="316"/>
      <c r="B207" s="265"/>
      <c r="C207" s="270" t="s">
        <v>2792</v>
      </c>
      <c r="D207" s="267"/>
      <c r="E207" s="272">
        <f t="shared" ref="E207:E232" si="12">+D207*B207</f>
        <v>0</v>
      </c>
      <c r="F207" s="258"/>
    </row>
    <row r="208" spans="1:6" ht="15" x14ac:dyDescent="0.35">
      <c r="A208" s="316"/>
      <c r="B208" s="265">
        <v>0</v>
      </c>
      <c r="C208" s="270" t="s">
        <v>2793</v>
      </c>
      <c r="D208" s="267">
        <v>700</v>
      </c>
      <c r="E208" s="272">
        <f t="shared" si="12"/>
        <v>0</v>
      </c>
      <c r="F208" s="258"/>
    </row>
    <row r="209" spans="1:6" ht="15" x14ac:dyDescent="0.35">
      <c r="A209" s="316"/>
      <c r="B209" s="265">
        <v>0</v>
      </c>
      <c r="C209" s="270" t="s">
        <v>2794</v>
      </c>
      <c r="D209" s="267"/>
      <c r="E209" s="272">
        <f t="shared" si="12"/>
        <v>0</v>
      </c>
      <c r="F209" s="258"/>
    </row>
    <row r="210" spans="1:6" ht="15" x14ac:dyDescent="0.35">
      <c r="A210" s="316"/>
      <c r="B210" s="265">
        <v>0</v>
      </c>
      <c r="C210" s="270" t="s">
        <v>2795</v>
      </c>
      <c r="D210" s="267">
        <v>300</v>
      </c>
      <c r="E210" s="272">
        <f t="shared" si="12"/>
        <v>0</v>
      </c>
      <c r="F210" s="258"/>
    </row>
    <row r="211" spans="1:6" ht="15" x14ac:dyDescent="0.35">
      <c r="A211" s="316"/>
      <c r="B211" s="265">
        <v>0</v>
      </c>
      <c r="C211" s="270" t="s">
        <v>2796</v>
      </c>
      <c r="D211" s="267">
        <v>2100</v>
      </c>
      <c r="E211" s="272">
        <f t="shared" si="12"/>
        <v>0</v>
      </c>
      <c r="F211" s="258"/>
    </row>
    <row r="212" spans="1:6" ht="15" x14ac:dyDescent="0.35">
      <c r="A212" s="316"/>
      <c r="B212" s="265">
        <v>0</v>
      </c>
      <c r="C212" s="270" t="s">
        <v>2797</v>
      </c>
      <c r="D212" s="267">
        <v>5354.41</v>
      </c>
      <c r="E212" s="272">
        <f t="shared" si="12"/>
        <v>0</v>
      </c>
      <c r="F212" s="258"/>
    </row>
    <row r="213" spans="1:6" ht="15" x14ac:dyDescent="0.35">
      <c r="A213" s="316"/>
      <c r="B213" s="265">
        <v>0</v>
      </c>
      <c r="C213" s="270" t="s">
        <v>2798</v>
      </c>
      <c r="D213" s="267">
        <v>5568.11</v>
      </c>
      <c r="E213" s="272">
        <f t="shared" si="12"/>
        <v>0</v>
      </c>
      <c r="F213" s="258"/>
    </row>
    <row r="214" spans="1:6" ht="15" x14ac:dyDescent="0.35">
      <c r="A214" s="316"/>
      <c r="B214" s="265">
        <v>0</v>
      </c>
      <c r="C214" s="270" t="s">
        <v>2799</v>
      </c>
      <c r="D214" s="267"/>
      <c r="E214" s="272">
        <f t="shared" si="12"/>
        <v>0</v>
      </c>
      <c r="F214" s="258"/>
    </row>
    <row r="215" spans="1:6" ht="15" x14ac:dyDescent="0.35">
      <c r="A215" s="316"/>
      <c r="B215" s="265"/>
      <c r="C215" s="270" t="s">
        <v>2800</v>
      </c>
      <c r="D215" s="267"/>
      <c r="E215" s="272">
        <f t="shared" si="12"/>
        <v>0</v>
      </c>
      <c r="F215" s="258"/>
    </row>
    <row r="216" spans="1:6" ht="15" x14ac:dyDescent="0.35">
      <c r="A216" s="316"/>
      <c r="B216" s="265">
        <v>0</v>
      </c>
      <c r="C216" s="270" t="s">
        <v>2801</v>
      </c>
      <c r="D216" s="267">
        <v>1000</v>
      </c>
      <c r="E216" s="272">
        <f t="shared" si="12"/>
        <v>0</v>
      </c>
      <c r="F216" s="258"/>
    </row>
    <row r="217" spans="1:6" ht="15" x14ac:dyDescent="0.35">
      <c r="A217" s="316"/>
      <c r="B217" s="265"/>
      <c r="C217" s="270" t="s">
        <v>2802</v>
      </c>
      <c r="D217" s="267"/>
      <c r="E217" s="272">
        <f t="shared" si="12"/>
        <v>0</v>
      </c>
      <c r="F217" s="258"/>
    </row>
    <row r="218" spans="1:6" ht="15" x14ac:dyDescent="0.35">
      <c r="A218" s="316"/>
      <c r="B218" s="265">
        <v>0</v>
      </c>
      <c r="C218" s="270" t="s">
        <v>2803</v>
      </c>
      <c r="D218" s="267">
        <v>400</v>
      </c>
      <c r="E218" s="272">
        <f t="shared" si="12"/>
        <v>0</v>
      </c>
      <c r="F218" s="258"/>
    </row>
    <row r="219" spans="1:6" ht="15" x14ac:dyDescent="0.35">
      <c r="A219" s="316"/>
      <c r="B219" s="265">
        <v>0</v>
      </c>
      <c r="C219" s="270" t="s">
        <v>2804</v>
      </c>
      <c r="D219" s="267">
        <v>200</v>
      </c>
      <c r="E219" s="272">
        <f t="shared" si="12"/>
        <v>0</v>
      </c>
      <c r="F219" s="258"/>
    </row>
    <row r="220" spans="1:6" ht="15" x14ac:dyDescent="0.35">
      <c r="A220" s="282"/>
      <c r="B220" s="280"/>
      <c r="C220" s="270" t="s">
        <v>2805</v>
      </c>
      <c r="D220" s="267"/>
      <c r="E220" s="272">
        <f t="shared" si="12"/>
        <v>0</v>
      </c>
      <c r="F220" s="258"/>
    </row>
    <row r="221" spans="1:6" ht="15" x14ac:dyDescent="0.35">
      <c r="A221" s="269"/>
      <c r="B221" s="265"/>
      <c r="C221" s="270" t="s">
        <v>2806</v>
      </c>
      <c r="D221" s="267"/>
      <c r="E221" s="272">
        <f t="shared" si="12"/>
        <v>0</v>
      </c>
      <c r="F221" s="258"/>
    </row>
    <row r="222" spans="1:6" ht="15" x14ac:dyDescent="0.35">
      <c r="A222" s="269"/>
      <c r="B222" s="265"/>
      <c r="C222" s="270" t="s">
        <v>2807</v>
      </c>
      <c r="D222" s="267">
        <v>30000</v>
      </c>
      <c r="E222" s="272">
        <f t="shared" si="12"/>
        <v>0</v>
      </c>
      <c r="F222" s="258"/>
    </row>
    <row r="223" spans="1:6" ht="15" x14ac:dyDescent="0.35">
      <c r="A223" s="269"/>
      <c r="B223" s="265"/>
      <c r="C223" s="270" t="s">
        <v>2808</v>
      </c>
      <c r="D223" s="267"/>
      <c r="E223" s="272">
        <f t="shared" si="12"/>
        <v>0</v>
      </c>
      <c r="F223" s="258"/>
    </row>
    <row r="224" spans="1:6" ht="15" x14ac:dyDescent="0.35">
      <c r="A224" s="269"/>
      <c r="B224" s="265"/>
      <c r="C224" s="270" t="s">
        <v>2809</v>
      </c>
      <c r="D224" s="267"/>
      <c r="E224" s="272">
        <f t="shared" si="12"/>
        <v>0</v>
      </c>
      <c r="F224" s="258"/>
    </row>
    <row r="225" spans="1:6" ht="15" x14ac:dyDescent="0.35">
      <c r="A225" s="269"/>
      <c r="B225" s="265"/>
      <c r="C225" s="270" t="s">
        <v>2810</v>
      </c>
      <c r="D225" s="267"/>
      <c r="E225" s="272">
        <f t="shared" si="12"/>
        <v>0</v>
      </c>
      <c r="F225" s="258"/>
    </row>
    <row r="226" spans="1:6" ht="15" x14ac:dyDescent="0.35">
      <c r="A226" s="269"/>
      <c r="B226" s="265"/>
      <c r="C226" s="270" t="s">
        <v>2811</v>
      </c>
      <c r="D226" s="267">
        <v>1000</v>
      </c>
      <c r="E226" s="272">
        <f t="shared" si="12"/>
        <v>0</v>
      </c>
      <c r="F226" s="258"/>
    </row>
    <row r="227" spans="1:6" ht="15" x14ac:dyDescent="0.35">
      <c r="A227" s="269"/>
      <c r="B227" s="265">
        <v>0</v>
      </c>
      <c r="C227" s="270" t="s">
        <v>2812</v>
      </c>
      <c r="D227" s="267"/>
      <c r="E227" s="272">
        <f t="shared" si="12"/>
        <v>0</v>
      </c>
      <c r="F227" s="258"/>
    </row>
    <row r="228" spans="1:6" ht="15" x14ac:dyDescent="0.35">
      <c r="A228" s="269"/>
      <c r="B228" s="265">
        <v>0</v>
      </c>
      <c r="C228" s="270" t="s">
        <v>2813</v>
      </c>
      <c r="D228" s="267">
        <v>1500</v>
      </c>
      <c r="E228" s="272">
        <f t="shared" si="12"/>
        <v>0</v>
      </c>
      <c r="F228" s="258"/>
    </row>
    <row r="229" spans="1:6" ht="15" x14ac:dyDescent="0.35">
      <c r="A229" s="269"/>
      <c r="B229" s="265">
        <v>0</v>
      </c>
      <c r="C229" s="270" t="s">
        <v>2814</v>
      </c>
      <c r="D229" s="267">
        <v>1500</v>
      </c>
      <c r="E229" s="272">
        <f t="shared" si="12"/>
        <v>0</v>
      </c>
      <c r="F229" s="258"/>
    </row>
    <row r="230" spans="1:6" ht="15" x14ac:dyDescent="0.35">
      <c r="A230" s="269"/>
      <c r="B230" s="265">
        <v>0</v>
      </c>
      <c r="C230" s="270" t="s">
        <v>2815</v>
      </c>
      <c r="D230" s="267">
        <v>1000</v>
      </c>
      <c r="E230" s="272">
        <f t="shared" si="12"/>
        <v>0</v>
      </c>
      <c r="F230" s="258"/>
    </row>
    <row r="231" spans="1:6" ht="15" x14ac:dyDescent="0.35">
      <c r="A231" s="269"/>
      <c r="B231" s="265">
        <v>0</v>
      </c>
      <c r="C231" s="270" t="s">
        <v>2816</v>
      </c>
      <c r="D231" s="267">
        <v>300</v>
      </c>
      <c r="E231" s="272">
        <f t="shared" si="12"/>
        <v>0</v>
      </c>
      <c r="F231" s="258"/>
    </row>
    <row r="232" spans="1:6" ht="15" x14ac:dyDescent="0.35">
      <c r="A232" s="269"/>
      <c r="B232" s="265">
        <v>0</v>
      </c>
      <c r="C232" s="270" t="s">
        <v>2817</v>
      </c>
      <c r="D232" s="267">
        <v>150</v>
      </c>
      <c r="E232" s="272">
        <f t="shared" si="12"/>
        <v>0</v>
      </c>
      <c r="F232" s="258"/>
    </row>
    <row r="233" spans="1:6" ht="18" thickBot="1" x14ac:dyDescent="0.6">
      <c r="A233" s="269"/>
      <c r="B233" s="265"/>
      <c r="C233" s="270"/>
      <c r="D233" s="267"/>
      <c r="E233" s="318"/>
      <c r="F233" s="258"/>
    </row>
    <row r="234" spans="1:6" ht="15" thickBot="1" x14ac:dyDescent="0.35">
      <c r="A234" s="274" t="s">
        <v>2818</v>
      </c>
      <c r="B234" s="275"/>
      <c r="C234" s="276" t="s">
        <v>2819</v>
      </c>
      <c r="D234" s="277">
        <v>1000</v>
      </c>
      <c r="E234" s="278">
        <f>B234*D234</f>
        <v>0</v>
      </c>
      <c r="F234" s="278"/>
    </row>
    <row r="235" spans="1:6" x14ac:dyDescent="0.3">
      <c r="A235" s="269"/>
      <c r="B235" s="265"/>
      <c r="C235" s="270"/>
      <c r="D235" s="267"/>
      <c r="E235" s="268"/>
      <c r="F235" s="258"/>
    </row>
    <row r="236" spans="1:6" ht="15" thickBot="1" x14ac:dyDescent="0.35">
      <c r="A236" s="269"/>
      <c r="B236" s="265"/>
      <c r="C236" s="270"/>
      <c r="D236" s="267"/>
      <c r="E236" s="268"/>
      <c r="F236" s="258"/>
    </row>
    <row r="237" spans="1:6" ht="15" thickBot="1" x14ac:dyDescent="0.35">
      <c r="A237" s="274" t="s">
        <v>2820</v>
      </c>
      <c r="B237" s="275"/>
      <c r="C237" s="276" t="s">
        <v>2821</v>
      </c>
      <c r="D237" s="277"/>
      <c r="E237" s="278"/>
      <c r="F237" s="278">
        <f>SUM(E238:E248)</f>
        <v>0</v>
      </c>
    </row>
    <row r="238" spans="1:6" ht="15" x14ac:dyDescent="0.35">
      <c r="A238" s="319"/>
      <c r="B238" s="265"/>
      <c r="C238" s="270" t="s">
        <v>2822</v>
      </c>
      <c r="D238" s="267">
        <v>1000</v>
      </c>
      <c r="E238" s="272">
        <f t="shared" ref="E238:E248" si="13">B238*D238</f>
        <v>0</v>
      </c>
      <c r="F238" s="258"/>
    </row>
    <row r="239" spans="1:6" ht="15" x14ac:dyDescent="0.35">
      <c r="A239" s="319"/>
      <c r="B239" s="265">
        <v>0</v>
      </c>
      <c r="C239" s="270" t="s">
        <v>2823</v>
      </c>
      <c r="D239" s="267">
        <v>100</v>
      </c>
      <c r="E239" s="272">
        <f t="shared" si="13"/>
        <v>0</v>
      </c>
      <c r="F239" s="258"/>
    </row>
    <row r="240" spans="1:6" ht="15" x14ac:dyDescent="0.35">
      <c r="A240" s="319"/>
      <c r="B240" s="265">
        <v>0</v>
      </c>
      <c r="C240" s="270" t="s">
        <v>2824</v>
      </c>
      <c r="D240" s="267">
        <v>3000</v>
      </c>
      <c r="E240" s="272">
        <f t="shared" si="13"/>
        <v>0</v>
      </c>
      <c r="F240" s="258"/>
    </row>
    <row r="241" spans="1:6" ht="15" x14ac:dyDescent="0.35">
      <c r="A241" s="319"/>
      <c r="B241" s="265">
        <v>0</v>
      </c>
      <c r="C241" s="270" t="s">
        <v>2825</v>
      </c>
      <c r="D241" s="267">
        <v>1000</v>
      </c>
      <c r="E241" s="272">
        <f t="shared" si="13"/>
        <v>0</v>
      </c>
      <c r="F241" s="258"/>
    </row>
    <row r="242" spans="1:6" ht="15" x14ac:dyDescent="0.35">
      <c r="A242" s="319"/>
      <c r="B242" s="265">
        <v>0</v>
      </c>
      <c r="C242" s="270" t="s">
        <v>2826</v>
      </c>
      <c r="D242" s="267">
        <v>2100</v>
      </c>
      <c r="E242" s="272">
        <f t="shared" si="13"/>
        <v>0</v>
      </c>
      <c r="F242" s="258"/>
    </row>
    <row r="243" spans="1:6" ht="15" x14ac:dyDescent="0.35">
      <c r="A243" s="319"/>
      <c r="B243" s="265">
        <v>0</v>
      </c>
      <c r="C243" s="270" t="s">
        <v>2827</v>
      </c>
      <c r="D243" s="267">
        <v>3000</v>
      </c>
      <c r="E243" s="272">
        <f t="shared" si="13"/>
        <v>0</v>
      </c>
      <c r="F243" s="258"/>
    </row>
    <row r="244" spans="1:6" ht="15" x14ac:dyDescent="0.35">
      <c r="A244" s="319"/>
      <c r="B244" s="265"/>
      <c r="C244" s="270"/>
      <c r="D244" s="267"/>
      <c r="E244" s="272">
        <f t="shared" si="13"/>
        <v>0</v>
      </c>
      <c r="F244" s="258"/>
    </row>
    <row r="245" spans="1:6" ht="15" x14ac:dyDescent="0.35">
      <c r="A245" s="319"/>
      <c r="B245" s="265"/>
      <c r="C245" s="270" t="s">
        <v>2828</v>
      </c>
      <c r="D245" s="267">
        <v>1000</v>
      </c>
      <c r="E245" s="272">
        <f t="shared" si="13"/>
        <v>0</v>
      </c>
      <c r="F245" s="258"/>
    </row>
    <row r="246" spans="1:6" ht="15" x14ac:dyDescent="0.35">
      <c r="A246" s="269"/>
      <c r="B246" s="265"/>
      <c r="C246" s="270" t="s">
        <v>2829</v>
      </c>
      <c r="D246" s="267"/>
      <c r="E246" s="272">
        <f t="shared" si="13"/>
        <v>0</v>
      </c>
      <c r="F246" s="258"/>
    </row>
    <row r="247" spans="1:6" ht="15" x14ac:dyDescent="0.35">
      <c r="A247" s="269"/>
      <c r="B247" s="265"/>
      <c r="C247" s="270" t="s">
        <v>2830</v>
      </c>
      <c r="D247" s="267"/>
      <c r="E247" s="272">
        <f t="shared" si="13"/>
        <v>0</v>
      </c>
      <c r="F247" s="258"/>
    </row>
    <row r="248" spans="1:6" ht="15" x14ac:dyDescent="0.35">
      <c r="A248" s="269"/>
      <c r="B248" s="265"/>
      <c r="C248" s="270"/>
      <c r="D248" s="267">
        <v>1000</v>
      </c>
      <c r="E248" s="320">
        <f t="shared" si="13"/>
        <v>0</v>
      </c>
      <c r="F248" s="258"/>
    </row>
    <row r="249" spans="1:6" ht="15" thickBot="1" x14ac:dyDescent="0.35">
      <c r="A249" s="269"/>
      <c r="B249" s="265"/>
      <c r="C249" s="270"/>
      <c r="D249" s="267"/>
      <c r="E249" s="268"/>
      <c r="F249" s="258"/>
    </row>
    <row r="250" spans="1:6" ht="15" thickBot="1" x14ac:dyDescent="0.35">
      <c r="A250" s="274" t="s">
        <v>2831</v>
      </c>
      <c r="B250" s="275"/>
      <c r="C250" s="276" t="s">
        <v>2832</v>
      </c>
      <c r="D250" s="277"/>
      <c r="E250" s="278"/>
      <c r="F250" s="278">
        <f>SUM(E251:E255)</f>
        <v>0</v>
      </c>
    </row>
    <row r="251" spans="1:6" ht="15" x14ac:dyDescent="0.35">
      <c r="A251" s="298"/>
      <c r="B251" s="280"/>
      <c r="C251" s="273" t="s">
        <v>2833</v>
      </c>
      <c r="D251" s="301">
        <v>1000</v>
      </c>
      <c r="E251" s="289">
        <f>+D251*B251</f>
        <v>0</v>
      </c>
      <c r="F251" s="315"/>
    </row>
    <row r="252" spans="1:6" ht="15" x14ac:dyDescent="0.35">
      <c r="A252" s="298"/>
      <c r="B252" s="280">
        <v>0</v>
      </c>
      <c r="C252" s="270" t="s">
        <v>2834</v>
      </c>
      <c r="D252" s="301">
        <v>60000</v>
      </c>
      <c r="E252" s="289">
        <f t="shared" ref="E252:E255" si="14">+D252*B252</f>
        <v>0</v>
      </c>
      <c r="F252" s="315"/>
    </row>
    <row r="253" spans="1:6" ht="15" x14ac:dyDescent="0.35">
      <c r="A253" s="298"/>
      <c r="B253" s="280"/>
      <c r="C253" s="273" t="s">
        <v>2835</v>
      </c>
      <c r="D253" s="301">
        <v>1000</v>
      </c>
      <c r="E253" s="289">
        <f t="shared" si="14"/>
        <v>0</v>
      </c>
      <c r="F253" s="315"/>
    </row>
    <row r="254" spans="1:6" ht="15" x14ac:dyDescent="0.35">
      <c r="A254" s="298"/>
      <c r="B254" s="280"/>
      <c r="C254" s="270" t="s">
        <v>2836</v>
      </c>
      <c r="D254" s="301">
        <v>1000</v>
      </c>
      <c r="E254" s="289">
        <f t="shared" si="14"/>
        <v>0</v>
      </c>
      <c r="F254" s="315"/>
    </row>
    <row r="255" spans="1:6" x14ac:dyDescent="0.3">
      <c r="A255" s="298"/>
      <c r="B255" s="280"/>
      <c r="C255" s="300"/>
      <c r="D255" s="301">
        <v>1000</v>
      </c>
      <c r="E255" s="321">
        <f t="shared" si="14"/>
        <v>0</v>
      </c>
      <c r="F255" s="315"/>
    </row>
    <row r="256" spans="1:6" ht="15" thickBot="1" x14ac:dyDescent="0.35">
      <c r="A256" s="298"/>
      <c r="B256" s="299"/>
      <c r="C256" s="300"/>
      <c r="D256" s="322"/>
      <c r="E256" s="302"/>
      <c r="F256" s="315"/>
    </row>
    <row r="257" spans="1:6" ht="15" thickBot="1" x14ac:dyDescent="0.35">
      <c r="A257" s="274" t="s">
        <v>2837</v>
      </c>
      <c r="B257" s="275"/>
      <c r="C257" s="276" t="s">
        <v>2838</v>
      </c>
      <c r="D257" s="277"/>
      <c r="E257" s="278"/>
      <c r="F257" s="278">
        <f>SUM(E258:E270)</f>
        <v>0</v>
      </c>
    </row>
    <row r="258" spans="1:6" ht="15" x14ac:dyDescent="0.35">
      <c r="A258" s="269"/>
      <c r="B258" s="265"/>
      <c r="C258" s="270" t="s">
        <v>2839</v>
      </c>
      <c r="D258" s="267"/>
      <c r="E258" s="272">
        <f>+D258*B258</f>
        <v>0</v>
      </c>
      <c r="F258" s="258"/>
    </row>
    <row r="259" spans="1:6" ht="15" x14ac:dyDescent="0.35">
      <c r="A259" s="269"/>
      <c r="B259" s="265"/>
      <c r="C259" s="270" t="s">
        <v>2840</v>
      </c>
      <c r="D259" s="267"/>
      <c r="E259" s="272">
        <f t="shared" ref="E259:E270" si="15">+D259*B259</f>
        <v>0</v>
      </c>
      <c r="F259" s="258"/>
    </row>
    <row r="260" spans="1:6" ht="15" x14ac:dyDescent="0.35">
      <c r="A260" s="269"/>
      <c r="B260" s="265"/>
      <c r="C260" s="270" t="s">
        <v>2841</v>
      </c>
      <c r="D260" s="267"/>
      <c r="E260" s="272">
        <f t="shared" si="15"/>
        <v>0</v>
      </c>
      <c r="F260" s="258"/>
    </row>
    <row r="261" spans="1:6" ht="15" x14ac:dyDescent="0.35">
      <c r="A261" s="269"/>
      <c r="B261" s="265"/>
      <c r="C261" s="270" t="s">
        <v>2842</v>
      </c>
      <c r="D261" s="267">
        <v>1000</v>
      </c>
      <c r="E261" s="272">
        <f t="shared" si="15"/>
        <v>0</v>
      </c>
      <c r="F261" s="258"/>
    </row>
    <row r="262" spans="1:6" ht="15" x14ac:dyDescent="0.35">
      <c r="A262" s="269"/>
      <c r="B262" s="265"/>
      <c r="C262" s="270" t="s">
        <v>2843</v>
      </c>
      <c r="D262" s="267"/>
      <c r="E262" s="272">
        <f t="shared" si="15"/>
        <v>0</v>
      </c>
      <c r="F262" s="258"/>
    </row>
    <row r="263" spans="1:6" ht="15" x14ac:dyDescent="0.35">
      <c r="A263" s="269"/>
      <c r="B263" s="265"/>
      <c r="C263" s="270" t="s">
        <v>2844</v>
      </c>
      <c r="D263" s="267"/>
      <c r="E263" s="272">
        <f t="shared" si="15"/>
        <v>0</v>
      </c>
      <c r="F263" s="258"/>
    </row>
    <row r="264" spans="1:6" ht="15" x14ac:dyDescent="0.35">
      <c r="A264" s="269"/>
      <c r="B264" s="265"/>
      <c r="C264" s="270" t="s">
        <v>2845</v>
      </c>
      <c r="D264" s="267">
        <v>1000</v>
      </c>
      <c r="E264" s="272">
        <f t="shared" si="15"/>
        <v>0</v>
      </c>
      <c r="F264" s="258"/>
    </row>
    <row r="265" spans="1:6" ht="15" x14ac:dyDescent="0.35">
      <c r="A265" s="269"/>
      <c r="B265" s="265"/>
      <c r="C265" s="270" t="s">
        <v>2846</v>
      </c>
      <c r="D265" s="267"/>
      <c r="E265" s="272">
        <f t="shared" si="15"/>
        <v>0</v>
      </c>
      <c r="F265" s="258"/>
    </row>
    <row r="266" spans="1:6" ht="15" x14ac:dyDescent="0.35">
      <c r="A266" s="269"/>
      <c r="B266" s="265"/>
      <c r="C266" s="270" t="s">
        <v>2847</v>
      </c>
      <c r="D266" s="267"/>
      <c r="E266" s="272">
        <f t="shared" si="15"/>
        <v>0</v>
      </c>
      <c r="F266" s="258"/>
    </row>
    <row r="267" spans="1:6" ht="15" x14ac:dyDescent="0.35">
      <c r="A267" s="269"/>
      <c r="B267" s="265"/>
      <c r="C267" s="270" t="s">
        <v>2848</v>
      </c>
      <c r="D267" s="267"/>
      <c r="E267" s="272">
        <f t="shared" si="15"/>
        <v>0</v>
      </c>
      <c r="F267" s="258"/>
    </row>
    <row r="268" spans="1:6" ht="15" x14ac:dyDescent="0.35">
      <c r="A268" s="269"/>
      <c r="B268" s="265"/>
      <c r="C268" s="270" t="s">
        <v>2849</v>
      </c>
      <c r="D268" s="267"/>
      <c r="E268" s="272">
        <f t="shared" si="15"/>
        <v>0</v>
      </c>
      <c r="F268" s="258"/>
    </row>
    <row r="269" spans="1:6" ht="15" x14ac:dyDescent="0.35">
      <c r="A269" s="269"/>
      <c r="B269" s="265"/>
      <c r="C269" s="270" t="s">
        <v>2850</v>
      </c>
      <c r="D269" s="267"/>
      <c r="E269" s="272">
        <f t="shared" si="15"/>
        <v>0</v>
      </c>
      <c r="F269" s="258"/>
    </row>
    <row r="270" spans="1:6" ht="15" x14ac:dyDescent="0.35">
      <c r="A270" s="269"/>
      <c r="B270" s="265"/>
      <c r="C270" s="270"/>
      <c r="D270" s="267">
        <v>1000</v>
      </c>
      <c r="E270" s="272">
        <f t="shared" si="15"/>
        <v>0</v>
      </c>
      <c r="F270" s="258"/>
    </row>
    <row r="271" spans="1:6" x14ac:dyDescent="0.3">
      <c r="A271" s="269"/>
      <c r="B271" s="265"/>
      <c r="C271" s="270"/>
      <c r="D271" s="267"/>
      <c r="E271" s="268"/>
      <c r="F271" s="258"/>
    </row>
    <row r="272" spans="1:6" ht="15" thickBot="1" x14ac:dyDescent="0.35">
      <c r="A272" s="269"/>
      <c r="B272" s="265"/>
      <c r="C272" s="270"/>
      <c r="D272" s="267"/>
      <c r="E272" s="268"/>
      <c r="F272" s="258"/>
    </row>
    <row r="273" spans="1:6" ht="15" thickBot="1" x14ac:dyDescent="0.35">
      <c r="A273" s="274" t="s">
        <v>2851</v>
      </c>
      <c r="B273" s="275"/>
      <c r="C273" s="276" t="s">
        <v>2852</v>
      </c>
      <c r="D273" s="277"/>
      <c r="E273" s="278"/>
      <c r="F273" s="278">
        <f>SUM(E274:E281)</f>
        <v>0</v>
      </c>
    </row>
    <row r="274" spans="1:6" ht="15" x14ac:dyDescent="0.35">
      <c r="A274" s="269"/>
      <c r="B274" s="265"/>
      <c r="C274" s="273" t="s">
        <v>2853</v>
      </c>
      <c r="D274" s="267">
        <v>1000</v>
      </c>
      <c r="E274" s="272">
        <f>+D274*B274</f>
        <v>0</v>
      </c>
      <c r="F274" s="258"/>
    </row>
    <row r="275" spans="1:6" ht="15" x14ac:dyDescent="0.35">
      <c r="A275" s="269"/>
      <c r="B275" s="265"/>
      <c r="C275" s="270" t="s">
        <v>2854</v>
      </c>
      <c r="D275" s="267"/>
      <c r="E275" s="272">
        <f t="shared" ref="E275:E281" si="16">+D275*B275</f>
        <v>0</v>
      </c>
      <c r="F275" s="258"/>
    </row>
    <row r="276" spans="1:6" ht="15" x14ac:dyDescent="0.35">
      <c r="A276" s="269"/>
      <c r="B276" s="265"/>
      <c r="C276" s="273" t="s">
        <v>2855</v>
      </c>
      <c r="D276" s="267">
        <v>1000</v>
      </c>
      <c r="E276" s="272">
        <f>+D276*B276</f>
        <v>0</v>
      </c>
      <c r="F276" s="258"/>
    </row>
    <row r="277" spans="1:6" ht="24.6" x14ac:dyDescent="0.35">
      <c r="A277" s="269"/>
      <c r="B277" s="265"/>
      <c r="C277" s="323" t="s">
        <v>2856</v>
      </c>
      <c r="D277" s="267"/>
      <c r="E277" s="272">
        <f t="shared" si="16"/>
        <v>0</v>
      </c>
      <c r="F277" s="258"/>
    </row>
    <row r="278" spans="1:6" ht="15" x14ac:dyDescent="0.35">
      <c r="A278" s="269"/>
      <c r="B278" s="265"/>
      <c r="C278" s="270" t="s">
        <v>2857</v>
      </c>
      <c r="D278" s="267"/>
      <c r="E278" s="272">
        <f t="shared" si="16"/>
        <v>0</v>
      </c>
      <c r="F278" s="258"/>
    </row>
    <row r="279" spans="1:6" ht="15" x14ac:dyDescent="0.35">
      <c r="A279" s="269"/>
      <c r="B279" s="265"/>
      <c r="C279" s="270" t="s">
        <v>2858</v>
      </c>
      <c r="D279" s="267">
        <v>1000</v>
      </c>
      <c r="E279" s="272">
        <f t="shared" si="16"/>
        <v>0</v>
      </c>
      <c r="F279" s="258"/>
    </row>
    <row r="280" spans="1:6" ht="15" x14ac:dyDescent="0.35">
      <c r="A280" s="269"/>
      <c r="B280" s="265"/>
      <c r="C280" s="270"/>
      <c r="D280" s="267"/>
      <c r="E280" s="272">
        <f t="shared" si="16"/>
        <v>0</v>
      </c>
      <c r="F280" s="258"/>
    </row>
    <row r="281" spans="1:6" ht="15" x14ac:dyDescent="0.35">
      <c r="A281" s="269"/>
      <c r="B281" s="265"/>
      <c r="C281" s="270"/>
      <c r="D281" s="267"/>
      <c r="E281" s="272">
        <f t="shared" si="16"/>
        <v>0</v>
      </c>
      <c r="F281" s="258"/>
    </row>
    <row r="282" spans="1:6" x14ac:dyDescent="0.3">
      <c r="A282" s="269"/>
      <c r="B282" s="265"/>
      <c r="C282" s="270"/>
      <c r="D282" s="267"/>
      <c r="E282" s="268"/>
      <c r="F282" s="258"/>
    </row>
    <row r="283" spans="1:6" ht="15" thickBot="1" x14ac:dyDescent="0.35">
      <c r="A283" s="269"/>
      <c r="B283" s="265"/>
      <c r="C283" s="270"/>
      <c r="D283" s="267"/>
      <c r="E283" s="268"/>
      <c r="F283" s="258"/>
    </row>
    <row r="284" spans="1:6" ht="15" thickBot="1" x14ac:dyDescent="0.35">
      <c r="A284" s="274" t="s">
        <v>2859</v>
      </c>
      <c r="B284" s="275"/>
      <c r="C284" s="276" t="s">
        <v>2860</v>
      </c>
      <c r="D284" s="277">
        <v>1000</v>
      </c>
      <c r="E284" s="278">
        <f>B284*D284</f>
        <v>0</v>
      </c>
      <c r="F284" s="278"/>
    </row>
    <row r="285" spans="1:6" ht="15" thickBot="1" x14ac:dyDescent="0.35">
      <c r="A285" s="269"/>
      <c r="B285" s="265"/>
      <c r="C285" s="270"/>
      <c r="D285" s="267"/>
      <c r="E285" s="268"/>
      <c r="F285" s="258"/>
    </row>
    <row r="286" spans="1:6" ht="15" thickBot="1" x14ac:dyDescent="0.35">
      <c r="A286" s="274" t="s">
        <v>2861</v>
      </c>
      <c r="B286" s="275"/>
      <c r="C286" s="276" t="s">
        <v>2862</v>
      </c>
      <c r="D286" s="277"/>
      <c r="E286" s="278">
        <v>0</v>
      </c>
      <c r="F286" s="278">
        <f>SUM(E287:E292)</f>
        <v>0</v>
      </c>
    </row>
    <row r="287" spans="1:6" ht="15" x14ac:dyDescent="0.35">
      <c r="A287" s="269"/>
      <c r="B287" s="265"/>
      <c r="C287" s="270" t="s">
        <v>2863</v>
      </c>
      <c r="D287" s="267">
        <v>1000</v>
      </c>
      <c r="E287" s="272">
        <f>+D287*B287</f>
        <v>0</v>
      </c>
      <c r="F287" s="258"/>
    </row>
    <row r="288" spans="1:6" ht="15" x14ac:dyDescent="0.35">
      <c r="A288" s="269"/>
      <c r="B288" s="265"/>
      <c r="C288" s="270" t="s">
        <v>2864</v>
      </c>
      <c r="D288" s="267"/>
      <c r="E288" s="272">
        <f t="shared" ref="E288:E292" si="17">+D288*B288</f>
        <v>0</v>
      </c>
      <c r="F288" s="258"/>
    </row>
    <row r="289" spans="1:6" ht="15" x14ac:dyDescent="0.35">
      <c r="A289" s="269"/>
      <c r="B289" s="265"/>
      <c r="C289" s="270" t="s">
        <v>2865</v>
      </c>
      <c r="D289" s="267"/>
      <c r="E289" s="272">
        <f t="shared" si="17"/>
        <v>0</v>
      </c>
      <c r="F289" s="258"/>
    </row>
    <row r="290" spans="1:6" ht="15" x14ac:dyDescent="0.35">
      <c r="A290" s="269"/>
      <c r="B290" s="265"/>
      <c r="C290" s="270" t="s">
        <v>2866</v>
      </c>
      <c r="D290" s="267"/>
      <c r="E290" s="272">
        <f t="shared" si="17"/>
        <v>0</v>
      </c>
      <c r="F290" s="258"/>
    </row>
    <row r="291" spans="1:6" ht="15" x14ac:dyDescent="0.35">
      <c r="A291" s="282"/>
      <c r="B291" s="280"/>
      <c r="C291" s="270" t="s">
        <v>2867</v>
      </c>
      <c r="D291" s="267">
        <v>1000</v>
      </c>
      <c r="E291" s="272">
        <f t="shared" si="17"/>
        <v>0</v>
      </c>
      <c r="F291" s="258"/>
    </row>
    <row r="292" spans="1:6" ht="15" x14ac:dyDescent="0.35">
      <c r="A292" s="282"/>
      <c r="B292" s="280"/>
      <c r="C292" s="270" t="s">
        <v>2868</v>
      </c>
      <c r="D292" s="267"/>
      <c r="E292" s="272">
        <f t="shared" si="17"/>
        <v>0</v>
      </c>
      <c r="F292" s="258"/>
    </row>
    <row r="293" spans="1:6" ht="15" x14ac:dyDescent="0.35">
      <c r="A293" s="282"/>
      <c r="B293" s="280"/>
      <c r="C293" s="270"/>
      <c r="D293" s="267"/>
      <c r="E293" s="272"/>
      <c r="F293" s="258"/>
    </row>
    <row r="294" spans="1:6" ht="15" thickBot="1" x14ac:dyDescent="0.35">
      <c r="A294" s="308"/>
      <c r="B294" s="297"/>
      <c r="C294" s="297"/>
      <c r="D294" s="293"/>
      <c r="E294" s="294"/>
      <c r="F294" s="324"/>
    </row>
    <row r="295" spans="1:6" ht="15" thickBot="1" x14ac:dyDescent="0.35">
      <c r="A295" s="325"/>
      <c r="B295" s="325"/>
      <c r="C295" s="309" t="s">
        <v>2709</v>
      </c>
      <c r="D295" s="310"/>
      <c r="E295" s="311">
        <f>SUM(E129:E294)</f>
        <v>0</v>
      </c>
      <c r="F295" s="258"/>
    </row>
    <row r="296" spans="1:6" ht="15" thickBot="1" x14ac:dyDescent="0.35">
      <c r="A296" s="326"/>
      <c r="B296" s="326"/>
      <c r="C296" s="327"/>
      <c r="D296" s="301"/>
      <c r="E296" s="315"/>
      <c r="F296" s="328"/>
    </row>
    <row r="297" spans="1:6" ht="15" thickBot="1" x14ac:dyDescent="0.35">
      <c r="A297" s="256" t="s">
        <v>2575</v>
      </c>
      <c r="B297" s="256" t="s">
        <v>2576</v>
      </c>
      <c r="C297" s="256" t="s">
        <v>2869</v>
      </c>
      <c r="D297" s="257" t="s">
        <v>2577</v>
      </c>
      <c r="E297" s="257" t="s">
        <v>2578</v>
      </c>
      <c r="F297" s="258"/>
    </row>
    <row r="298" spans="1:6" x14ac:dyDescent="0.3">
      <c r="A298" s="329">
        <v>5</v>
      </c>
      <c r="B298" s="330"/>
      <c r="C298" s="331" t="s">
        <v>2870</v>
      </c>
      <c r="D298" s="332"/>
      <c r="E298" s="263"/>
      <c r="F298" s="258"/>
    </row>
    <row r="299" spans="1:6" ht="15" thickBot="1" x14ac:dyDescent="0.35">
      <c r="A299" s="333" t="s">
        <v>2871</v>
      </c>
      <c r="B299" s="334"/>
      <c r="C299" s="335" t="s">
        <v>2872</v>
      </c>
      <c r="D299" s="336"/>
      <c r="E299" s="337"/>
      <c r="F299" s="258"/>
    </row>
    <row r="300" spans="1:6" ht="15" thickBot="1" x14ac:dyDescent="0.35">
      <c r="A300" s="274" t="s">
        <v>2873</v>
      </c>
      <c r="B300" s="275"/>
      <c r="C300" s="276" t="s">
        <v>2874</v>
      </c>
      <c r="D300" s="338"/>
      <c r="E300" s="278"/>
      <c r="F300" s="278">
        <f>SUM(E301:E304)</f>
        <v>0</v>
      </c>
    </row>
    <row r="301" spans="1:6" ht="15" x14ac:dyDescent="0.35">
      <c r="A301" s="269"/>
      <c r="B301" s="265"/>
      <c r="C301" s="270" t="s">
        <v>2875</v>
      </c>
      <c r="D301" s="267">
        <v>1000</v>
      </c>
      <c r="E301" s="272">
        <f>+D301*B301</f>
        <v>0</v>
      </c>
      <c r="F301" s="258"/>
    </row>
    <row r="302" spans="1:6" ht="15" x14ac:dyDescent="0.35">
      <c r="A302" s="269"/>
      <c r="B302" s="265"/>
      <c r="C302" s="270" t="s">
        <v>2876</v>
      </c>
      <c r="D302" s="267"/>
      <c r="E302" s="272">
        <f t="shared" ref="E302:E304" si="18">+D302*B302</f>
        <v>0</v>
      </c>
      <c r="F302" s="258"/>
    </row>
    <row r="303" spans="1:6" ht="15" x14ac:dyDescent="0.35">
      <c r="A303" s="269"/>
      <c r="B303" s="265">
        <v>0</v>
      </c>
      <c r="C303" s="270" t="s">
        <v>2877</v>
      </c>
      <c r="D303" s="267">
        <v>6000000</v>
      </c>
      <c r="E303" s="272">
        <f t="shared" si="18"/>
        <v>0</v>
      </c>
      <c r="F303" s="258"/>
    </row>
    <row r="304" spans="1:6" ht="15" x14ac:dyDescent="0.35">
      <c r="A304" s="269"/>
      <c r="B304" s="265"/>
      <c r="C304" s="270"/>
      <c r="D304" s="267">
        <v>1000</v>
      </c>
      <c r="E304" s="272">
        <f t="shared" si="18"/>
        <v>0</v>
      </c>
      <c r="F304" s="258"/>
    </row>
    <row r="305" spans="1:6" ht="15" thickBot="1" x14ac:dyDescent="0.35">
      <c r="A305" s="269"/>
      <c r="B305" s="265"/>
      <c r="C305" s="270"/>
      <c r="D305" s="267"/>
      <c r="E305" s="268"/>
      <c r="F305" s="258"/>
    </row>
    <row r="306" spans="1:6" ht="15" thickBot="1" x14ac:dyDescent="0.35">
      <c r="A306" s="274" t="s">
        <v>2878</v>
      </c>
      <c r="B306" s="275"/>
      <c r="C306" s="276" t="s">
        <v>2879</v>
      </c>
      <c r="D306" s="338"/>
      <c r="E306" s="278"/>
      <c r="F306" s="278">
        <f>SUM(E307:E311)</f>
        <v>0</v>
      </c>
    </row>
    <row r="307" spans="1:6" ht="15" x14ac:dyDescent="0.35">
      <c r="A307" s="269"/>
      <c r="B307" s="265"/>
      <c r="C307" s="270" t="s">
        <v>2880</v>
      </c>
      <c r="D307" s="267"/>
      <c r="E307" s="272">
        <f t="shared" ref="E307:E310" si="19">+D307*B307</f>
        <v>0</v>
      </c>
      <c r="F307" s="258"/>
    </row>
    <row r="308" spans="1:6" ht="15" x14ac:dyDescent="0.35">
      <c r="A308" s="269"/>
      <c r="B308" s="265"/>
      <c r="C308" s="270" t="s">
        <v>2881</v>
      </c>
      <c r="D308" s="267"/>
      <c r="E308" s="272">
        <f t="shared" si="19"/>
        <v>0</v>
      </c>
      <c r="F308" s="258"/>
    </row>
    <row r="309" spans="1:6" ht="15" x14ac:dyDescent="0.35">
      <c r="A309" s="269"/>
      <c r="B309" s="265"/>
      <c r="C309" s="273" t="s">
        <v>2882</v>
      </c>
      <c r="D309" s="267"/>
      <c r="E309" s="272">
        <f t="shared" si="19"/>
        <v>0</v>
      </c>
      <c r="F309" s="258"/>
    </row>
    <row r="310" spans="1:6" ht="15" x14ac:dyDescent="0.35">
      <c r="A310" s="269"/>
      <c r="B310" s="265"/>
      <c r="C310" s="270" t="s">
        <v>2883</v>
      </c>
      <c r="D310" s="267"/>
      <c r="E310" s="272">
        <f t="shared" si="19"/>
        <v>0</v>
      </c>
      <c r="F310" s="258"/>
    </row>
    <row r="311" spans="1:6" ht="15" x14ac:dyDescent="0.35">
      <c r="A311" s="269"/>
      <c r="B311" s="265"/>
      <c r="C311" s="270" t="s">
        <v>2884</v>
      </c>
      <c r="D311" s="267">
        <v>1000</v>
      </c>
      <c r="E311" s="272">
        <f>+D311*B311</f>
        <v>0</v>
      </c>
      <c r="F311" s="258"/>
    </row>
    <row r="312" spans="1:6" ht="15" thickBot="1" x14ac:dyDescent="0.35">
      <c r="A312" s="269"/>
      <c r="B312" s="265"/>
      <c r="C312" s="270"/>
      <c r="D312" s="267"/>
      <c r="E312" s="268"/>
      <c r="F312" s="258"/>
    </row>
    <row r="313" spans="1:6" ht="15" thickBot="1" x14ac:dyDescent="0.35">
      <c r="A313" s="274" t="s">
        <v>2885</v>
      </c>
      <c r="B313" s="275"/>
      <c r="C313" s="276" t="s">
        <v>2886</v>
      </c>
      <c r="D313" s="338">
        <f>SUM(D314:D318)</f>
        <v>3000</v>
      </c>
      <c r="E313" s="278"/>
      <c r="F313" s="278">
        <f>SUM(E314:E318)</f>
        <v>0</v>
      </c>
    </row>
    <row r="314" spans="1:6" ht="15" x14ac:dyDescent="0.35">
      <c r="A314" s="269"/>
      <c r="B314" s="265"/>
      <c r="C314" s="270" t="s">
        <v>2887</v>
      </c>
      <c r="D314" s="267">
        <v>1000</v>
      </c>
      <c r="E314" s="272">
        <f>+D314*B314</f>
        <v>0</v>
      </c>
      <c r="F314" s="258"/>
    </row>
    <row r="315" spans="1:6" ht="15" x14ac:dyDescent="0.35">
      <c r="A315" s="269"/>
      <c r="B315" s="265"/>
      <c r="C315" s="270" t="s">
        <v>2888</v>
      </c>
      <c r="D315" s="267"/>
      <c r="E315" s="272">
        <f t="shared" ref="E315:E318" si="20">+D315*B315</f>
        <v>0</v>
      </c>
      <c r="F315" s="258"/>
    </row>
    <row r="316" spans="1:6" ht="15" x14ac:dyDescent="0.35">
      <c r="A316" s="269"/>
      <c r="B316" s="265"/>
      <c r="C316" s="273" t="s">
        <v>2889</v>
      </c>
      <c r="D316" s="267"/>
      <c r="E316" s="272">
        <f t="shared" si="20"/>
        <v>0</v>
      </c>
      <c r="F316" s="258"/>
    </row>
    <row r="317" spans="1:6" ht="15" x14ac:dyDescent="0.35">
      <c r="A317" s="269"/>
      <c r="B317" s="265"/>
      <c r="C317" s="270" t="s">
        <v>2890</v>
      </c>
      <c r="D317" s="267">
        <v>1000</v>
      </c>
      <c r="E317" s="272">
        <f t="shared" si="20"/>
        <v>0</v>
      </c>
      <c r="F317" s="258"/>
    </row>
    <row r="318" spans="1:6" ht="15" x14ac:dyDescent="0.35">
      <c r="A318" s="269"/>
      <c r="B318" s="265"/>
      <c r="C318" s="270"/>
      <c r="D318" s="267">
        <v>1000</v>
      </c>
      <c r="E318" s="272">
        <f t="shared" si="20"/>
        <v>0</v>
      </c>
      <c r="F318" s="258"/>
    </row>
    <row r="319" spans="1:6" ht="15" thickBot="1" x14ac:dyDescent="0.35">
      <c r="A319" s="269"/>
      <c r="B319" s="265"/>
      <c r="C319" s="270"/>
      <c r="D319" s="267"/>
      <c r="E319" s="268"/>
      <c r="F319" s="258"/>
    </row>
    <row r="320" spans="1:6" ht="15" thickBot="1" x14ac:dyDescent="0.35">
      <c r="A320" s="274" t="s">
        <v>2891</v>
      </c>
      <c r="B320" s="275"/>
      <c r="C320" s="276" t="s">
        <v>2892</v>
      </c>
      <c r="D320" s="338"/>
      <c r="E320" s="278"/>
      <c r="F320" s="278">
        <f>SUM(E321:E326)</f>
        <v>0</v>
      </c>
    </row>
    <row r="321" spans="1:6" ht="15" x14ac:dyDescent="0.35">
      <c r="A321" s="269"/>
      <c r="B321" s="265">
        <v>0</v>
      </c>
      <c r="C321" s="270" t="s">
        <v>2893</v>
      </c>
      <c r="D321" s="267">
        <v>300000</v>
      </c>
      <c r="E321" s="272">
        <f>+D321*B321</f>
        <v>0</v>
      </c>
      <c r="F321" s="258"/>
    </row>
    <row r="322" spans="1:6" ht="15" x14ac:dyDescent="0.35">
      <c r="A322" s="269"/>
      <c r="B322" s="265">
        <v>0</v>
      </c>
      <c r="C322" s="270" t="s">
        <v>2894</v>
      </c>
      <c r="D322" s="267">
        <v>100000</v>
      </c>
      <c r="E322" s="272">
        <f t="shared" ref="E322:E326" si="21">+D322*B322</f>
        <v>0</v>
      </c>
      <c r="F322" s="258"/>
    </row>
    <row r="323" spans="1:6" ht="15" x14ac:dyDescent="0.35">
      <c r="A323" s="269"/>
      <c r="B323" s="265"/>
      <c r="C323" s="273" t="s">
        <v>2895</v>
      </c>
      <c r="D323" s="267">
        <v>1000</v>
      </c>
      <c r="E323" s="272">
        <f t="shared" si="21"/>
        <v>0</v>
      </c>
      <c r="F323" s="258"/>
    </row>
    <row r="324" spans="1:6" ht="15" x14ac:dyDescent="0.35">
      <c r="A324" s="269"/>
      <c r="B324" s="265"/>
      <c r="C324" s="270" t="s">
        <v>2896</v>
      </c>
      <c r="D324" s="267"/>
      <c r="E324" s="272">
        <f t="shared" si="21"/>
        <v>0</v>
      </c>
      <c r="F324" s="258"/>
    </row>
    <row r="325" spans="1:6" ht="15" x14ac:dyDescent="0.35">
      <c r="A325" s="269"/>
      <c r="B325" s="265"/>
      <c r="C325" s="270" t="s">
        <v>2897</v>
      </c>
      <c r="D325" s="267">
        <v>1000</v>
      </c>
      <c r="E325" s="272">
        <f t="shared" si="21"/>
        <v>0</v>
      </c>
      <c r="F325" s="258"/>
    </row>
    <row r="326" spans="1:6" ht="15" x14ac:dyDescent="0.35">
      <c r="A326" s="269"/>
      <c r="B326" s="265">
        <v>0</v>
      </c>
      <c r="C326" s="270" t="s">
        <v>2898</v>
      </c>
      <c r="D326" s="267">
        <v>50000</v>
      </c>
      <c r="E326" s="272">
        <f t="shared" si="21"/>
        <v>0</v>
      </c>
      <c r="F326" s="258"/>
    </row>
    <row r="327" spans="1:6" ht="15" thickBot="1" x14ac:dyDescent="0.35">
      <c r="A327" s="269"/>
      <c r="B327" s="265"/>
      <c r="C327" s="270"/>
      <c r="D327" s="267"/>
      <c r="E327" s="268"/>
      <c r="F327" s="258"/>
    </row>
    <row r="328" spans="1:6" ht="15" thickBot="1" x14ac:dyDescent="0.35">
      <c r="A328" s="274" t="s">
        <v>2899</v>
      </c>
      <c r="B328" s="275"/>
      <c r="C328" s="276" t="s">
        <v>2900</v>
      </c>
      <c r="D328" s="338"/>
      <c r="E328" s="278"/>
      <c r="F328" s="278">
        <f>SUM(E329:E335)</f>
        <v>0</v>
      </c>
    </row>
    <row r="329" spans="1:6" ht="15" x14ac:dyDescent="0.35">
      <c r="A329" s="269"/>
      <c r="B329" s="265"/>
      <c r="C329" s="270" t="s">
        <v>2901</v>
      </c>
      <c r="D329" s="267">
        <v>1000</v>
      </c>
      <c r="E329" s="272">
        <f>+D329*B329</f>
        <v>0</v>
      </c>
      <c r="F329" s="258"/>
    </row>
    <row r="330" spans="1:6" ht="15" x14ac:dyDescent="0.35">
      <c r="A330" s="269"/>
      <c r="B330" s="265"/>
      <c r="C330" s="270" t="s">
        <v>2902</v>
      </c>
      <c r="D330" s="267">
        <v>1000</v>
      </c>
      <c r="E330" s="272">
        <f t="shared" ref="E330:E336" si="22">+D330*B330</f>
        <v>0</v>
      </c>
      <c r="F330" s="258"/>
    </row>
    <row r="331" spans="1:6" ht="15" x14ac:dyDescent="0.35">
      <c r="A331" s="269"/>
      <c r="B331" s="265"/>
      <c r="C331" s="273" t="s">
        <v>2903</v>
      </c>
      <c r="D331" s="267"/>
      <c r="E331" s="272">
        <f t="shared" si="22"/>
        <v>0</v>
      </c>
      <c r="F331" s="258"/>
    </row>
    <row r="332" spans="1:6" ht="15" x14ac:dyDescent="0.35">
      <c r="A332" s="269"/>
      <c r="B332" s="265">
        <v>0</v>
      </c>
      <c r="C332" s="273" t="s">
        <v>2904</v>
      </c>
      <c r="D332" s="267">
        <v>15000</v>
      </c>
      <c r="E332" s="272">
        <f t="shared" si="22"/>
        <v>0</v>
      </c>
      <c r="F332" s="258"/>
    </row>
    <row r="333" spans="1:6" ht="15" x14ac:dyDescent="0.35">
      <c r="A333" s="269"/>
      <c r="B333" s="265"/>
      <c r="C333" s="270" t="s">
        <v>2905</v>
      </c>
      <c r="D333" s="267"/>
      <c r="E333" s="272">
        <f t="shared" si="22"/>
        <v>0</v>
      </c>
      <c r="F333" s="258"/>
    </row>
    <row r="334" spans="1:6" ht="15" x14ac:dyDescent="0.35">
      <c r="A334" s="269"/>
      <c r="B334" s="265"/>
      <c r="C334" s="270" t="s">
        <v>2906</v>
      </c>
      <c r="D334" s="267"/>
      <c r="E334" s="272">
        <f t="shared" si="22"/>
        <v>0</v>
      </c>
      <c r="F334" s="258"/>
    </row>
    <row r="335" spans="1:6" ht="15" x14ac:dyDescent="0.35">
      <c r="A335" s="269"/>
      <c r="B335" s="265"/>
      <c r="C335" s="270" t="s">
        <v>2907</v>
      </c>
      <c r="D335" s="267">
        <v>1000</v>
      </c>
      <c r="E335" s="272">
        <f t="shared" si="22"/>
        <v>0</v>
      </c>
      <c r="F335" s="258"/>
    </row>
    <row r="336" spans="1:6" ht="15.6" thickBot="1" x14ac:dyDescent="0.4">
      <c r="A336" s="269"/>
      <c r="B336" s="265">
        <v>0</v>
      </c>
      <c r="C336" s="270" t="s">
        <v>2908</v>
      </c>
      <c r="D336" s="267">
        <v>580000</v>
      </c>
      <c r="E336" s="272">
        <f t="shared" si="22"/>
        <v>0</v>
      </c>
      <c r="F336" s="258"/>
    </row>
    <row r="337" spans="1:6" ht="15" thickBot="1" x14ac:dyDescent="0.35">
      <c r="A337" s="274" t="s">
        <v>2909</v>
      </c>
      <c r="B337" s="275"/>
      <c r="C337" s="276" t="s">
        <v>2910</v>
      </c>
      <c r="D337" s="338">
        <f>+D338</f>
        <v>0</v>
      </c>
      <c r="E337" s="278"/>
      <c r="F337" s="278">
        <f>SUM(E338)</f>
        <v>0</v>
      </c>
    </row>
    <row r="338" spans="1:6" ht="15" x14ac:dyDescent="0.35">
      <c r="A338" s="269"/>
      <c r="B338" s="265"/>
      <c r="C338" s="270" t="s">
        <v>2911</v>
      </c>
      <c r="D338" s="267"/>
      <c r="E338" s="272"/>
      <c r="F338" s="258"/>
    </row>
    <row r="339" spans="1:6" ht="15.6" thickBot="1" x14ac:dyDescent="0.4">
      <c r="A339" s="269"/>
      <c r="B339" s="265"/>
      <c r="C339" s="270"/>
      <c r="D339" s="267"/>
      <c r="E339" s="272"/>
      <c r="F339" s="258"/>
    </row>
    <row r="340" spans="1:6" ht="15" thickBot="1" x14ac:dyDescent="0.35">
      <c r="A340" s="274" t="s">
        <v>2912</v>
      </c>
      <c r="B340" s="275"/>
      <c r="C340" s="276" t="s">
        <v>2913</v>
      </c>
      <c r="D340" s="338"/>
      <c r="E340" s="278"/>
      <c r="F340" s="278">
        <f>SUM(E341:E349)</f>
        <v>0</v>
      </c>
    </row>
    <row r="341" spans="1:6" ht="15" x14ac:dyDescent="0.35">
      <c r="A341" s="269"/>
      <c r="B341" s="265">
        <v>0</v>
      </c>
      <c r="C341" s="270" t="s">
        <v>2914</v>
      </c>
      <c r="D341" s="267">
        <v>100000</v>
      </c>
      <c r="E341" s="272">
        <f t="shared" ref="E341:E348" si="23">+D341*B341</f>
        <v>0</v>
      </c>
      <c r="F341" s="258"/>
    </row>
    <row r="342" spans="1:6" ht="15" x14ac:dyDescent="0.35">
      <c r="A342" s="269"/>
      <c r="B342" s="265"/>
      <c r="C342" s="270" t="s">
        <v>2915</v>
      </c>
      <c r="D342" s="267"/>
      <c r="E342" s="272">
        <f t="shared" si="23"/>
        <v>0</v>
      </c>
      <c r="F342" s="258"/>
    </row>
    <row r="343" spans="1:6" ht="15" x14ac:dyDescent="0.35">
      <c r="A343" s="269"/>
      <c r="B343" s="265"/>
      <c r="C343" s="273" t="s">
        <v>2916</v>
      </c>
      <c r="D343" s="267"/>
      <c r="E343" s="272">
        <f t="shared" si="23"/>
        <v>0</v>
      </c>
      <c r="F343" s="258"/>
    </row>
    <row r="344" spans="1:6" ht="15" x14ac:dyDescent="0.35">
      <c r="A344" s="269"/>
      <c r="B344" s="265"/>
      <c r="C344" s="270" t="s">
        <v>2917</v>
      </c>
      <c r="D344" s="267">
        <v>1000</v>
      </c>
      <c r="E344" s="272">
        <f>+D344*B344</f>
        <v>0</v>
      </c>
      <c r="F344" s="258"/>
    </row>
    <row r="345" spans="1:6" ht="15" x14ac:dyDescent="0.35">
      <c r="A345" s="269"/>
      <c r="B345" s="265"/>
      <c r="C345" s="270" t="s">
        <v>2918</v>
      </c>
      <c r="D345" s="267"/>
      <c r="E345" s="272">
        <f t="shared" si="23"/>
        <v>0</v>
      </c>
      <c r="F345" s="258"/>
    </row>
    <row r="346" spans="1:6" ht="15" x14ac:dyDescent="0.35">
      <c r="A346" s="269"/>
      <c r="B346" s="265"/>
      <c r="C346" s="270" t="s">
        <v>2919</v>
      </c>
      <c r="D346" s="267"/>
      <c r="E346" s="272">
        <f t="shared" si="23"/>
        <v>0</v>
      </c>
      <c r="F346" s="258"/>
    </row>
    <row r="347" spans="1:6" ht="15" x14ac:dyDescent="0.35">
      <c r="A347" s="269"/>
      <c r="B347" s="265"/>
      <c r="C347" s="270" t="s">
        <v>2920</v>
      </c>
      <c r="D347" s="267"/>
      <c r="E347" s="272">
        <f t="shared" si="23"/>
        <v>0</v>
      </c>
      <c r="F347" s="258"/>
    </row>
    <row r="348" spans="1:6" ht="15" x14ac:dyDescent="0.35">
      <c r="A348" s="269"/>
      <c r="B348" s="265"/>
      <c r="C348" s="273" t="s">
        <v>2921</v>
      </c>
      <c r="D348" s="267"/>
      <c r="E348" s="272">
        <f t="shared" si="23"/>
        <v>0</v>
      </c>
      <c r="F348" s="258"/>
    </row>
    <row r="349" spans="1:6" ht="15" x14ac:dyDescent="0.35">
      <c r="A349" s="269"/>
      <c r="B349" s="265"/>
      <c r="C349" s="270" t="s">
        <v>2922</v>
      </c>
      <c r="D349" s="267">
        <v>1000</v>
      </c>
      <c r="E349" s="272">
        <f>+D349*B349</f>
        <v>0</v>
      </c>
      <c r="F349" s="258"/>
    </row>
    <row r="350" spans="1:6" ht="15" x14ac:dyDescent="0.35">
      <c r="A350" s="269" t="s">
        <v>179</v>
      </c>
      <c r="B350" s="265">
        <v>0</v>
      </c>
      <c r="C350" s="270" t="s">
        <v>2923</v>
      </c>
      <c r="D350" s="267">
        <v>25000000</v>
      </c>
      <c r="E350" s="272">
        <f>+D350*B350</f>
        <v>0</v>
      </c>
      <c r="F350" s="258"/>
    </row>
    <row r="351" spans="1:6" ht="15" x14ac:dyDescent="0.35">
      <c r="A351" s="269" t="s">
        <v>180</v>
      </c>
      <c r="B351" s="265">
        <v>0</v>
      </c>
      <c r="C351" s="270" t="s">
        <v>2924</v>
      </c>
      <c r="D351" s="267">
        <v>2500000</v>
      </c>
      <c r="E351" s="272">
        <f>+D351*B351</f>
        <v>0</v>
      </c>
      <c r="F351" s="258"/>
    </row>
    <row r="352" spans="1:6" ht="15" x14ac:dyDescent="0.35">
      <c r="A352" s="269" t="s">
        <v>181</v>
      </c>
      <c r="B352" s="265">
        <v>0</v>
      </c>
      <c r="C352" s="270" t="s">
        <v>2925</v>
      </c>
      <c r="D352" s="267">
        <v>1500000</v>
      </c>
      <c r="E352" s="272">
        <f>+D352*B352</f>
        <v>0</v>
      </c>
      <c r="F352" s="258"/>
    </row>
    <row r="353" spans="1:6" ht="15" thickBot="1" x14ac:dyDescent="0.35">
      <c r="A353" s="339" t="s">
        <v>2926</v>
      </c>
      <c r="B353" s="340"/>
      <c r="C353" s="341" t="s">
        <v>2927</v>
      </c>
      <c r="D353" s="342"/>
      <c r="E353" s="343"/>
      <c r="F353" s="258"/>
    </row>
    <row r="354" spans="1:6" ht="15" thickBot="1" x14ac:dyDescent="0.35">
      <c r="A354" s="274" t="s">
        <v>2928</v>
      </c>
      <c r="B354" s="275"/>
      <c r="C354" s="276" t="s">
        <v>2929</v>
      </c>
      <c r="D354" s="338"/>
      <c r="E354" s="278"/>
      <c r="F354" s="278">
        <f>SUM(E355:E358)</f>
        <v>0</v>
      </c>
    </row>
    <row r="355" spans="1:6" ht="15" x14ac:dyDescent="0.35">
      <c r="A355" s="269"/>
      <c r="B355" s="265"/>
      <c r="C355" s="270" t="s">
        <v>2930</v>
      </c>
      <c r="D355" s="267">
        <v>1000</v>
      </c>
      <c r="E355" s="272">
        <f>+D355*B355</f>
        <v>0</v>
      </c>
      <c r="F355" s="258"/>
    </row>
    <row r="356" spans="1:6" ht="15" x14ac:dyDescent="0.35">
      <c r="A356" s="269"/>
      <c r="B356" s="265"/>
      <c r="C356" s="270" t="s">
        <v>2931</v>
      </c>
      <c r="D356" s="267"/>
      <c r="E356" s="272">
        <f>+D356*B356</f>
        <v>0</v>
      </c>
      <c r="F356" s="258"/>
    </row>
    <row r="357" spans="1:6" ht="15" x14ac:dyDescent="0.35">
      <c r="A357" s="269"/>
      <c r="B357" s="265"/>
      <c r="C357" s="273" t="s">
        <v>2932</v>
      </c>
      <c r="D357" s="267"/>
      <c r="E357" s="272">
        <f>+D357*B357</f>
        <v>0</v>
      </c>
      <c r="F357" s="258"/>
    </row>
    <row r="358" spans="1:6" ht="15" x14ac:dyDescent="0.35">
      <c r="A358" s="269"/>
      <c r="B358" s="265"/>
      <c r="C358" s="270" t="s">
        <v>2933</v>
      </c>
      <c r="D358" s="267">
        <v>1000</v>
      </c>
      <c r="E358" s="272">
        <f>+D358*B358</f>
        <v>0</v>
      </c>
      <c r="F358" s="258"/>
    </row>
    <row r="359" spans="1:6" ht="15" thickBot="1" x14ac:dyDescent="0.35">
      <c r="A359" s="290"/>
      <c r="B359" s="291"/>
      <c r="C359" s="297"/>
      <c r="D359" s="293"/>
      <c r="E359" s="294"/>
      <c r="F359" s="258"/>
    </row>
    <row r="360" spans="1:6" ht="15" thickBot="1" x14ac:dyDescent="0.35">
      <c r="A360" s="325"/>
      <c r="B360" s="325"/>
      <c r="C360" s="325"/>
      <c r="D360" s="281"/>
      <c r="E360" s="281"/>
      <c r="F360" s="258"/>
    </row>
    <row r="361" spans="1:6" ht="15" thickBot="1" x14ac:dyDescent="0.35">
      <c r="A361" s="270"/>
      <c r="B361" s="344"/>
      <c r="C361" s="345" t="s">
        <v>2709</v>
      </c>
      <c r="D361" s="346"/>
      <c r="E361" s="347">
        <f>SUM(E301:E360)</f>
        <v>0</v>
      </c>
      <c r="F361" s="258">
        <f>E361/2</f>
        <v>0</v>
      </c>
    </row>
    <row r="362" spans="1:6" x14ac:dyDescent="0.3">
      <c r="A362" s="325"/>
      <c r="B362" s="325"/>
      <c r="C362" s="325"/>
      <c r="D362" s="281"/>
      <c r="E362" s="281"/>
      <c r="F362" s="258"/>
    </row>
    <row r="363" spans="1:6" ht="15" thickBot="1" x14ac:dyDescent="0.35">
      <c r="A363" s="325"/>
      <c r="B363" s="325"/>
      <c r="C363" s="325"/>
      <c r="D363" s="281"/>
      <c r="E363" s="281"/>
      <c r="F363" s="258"/>
    </row>
    <row r="364" spans="1:6" ht="15" thickBot="1" x14ac:dyDescent="0.35">
      <c r="A364" s="325"/>
      <c r="B364" s="348"/>
      <c r="C364" s="349" t="s">
        <v>2934</v>
      </c>
      <c r="D364" s="350"/>
      <c r="E364" s="351">
        <f>+E361+E295+E125</f>
        <v>0</v>
      </c>
      <c r="F364" s="258"/>
    </row>
    <row r="365" spans="1:6" x14ac:dyDescent="0.3">
      <c r="A365" s="325"/>
      <c r="B365" s="325"/>
      <c r="C365" s="325"/>
      <c r="D365" s="281"/>
      <c r="E365" s="281"/>
      <c r="F365" s="258"/>
    </row>
    <row r="366" spans="1:6" x14ac:dyDescent="0.3">
      <c r="A366" s="325"/>
      <c r="B366" s="325"/>
      <c r="C366" s="325"/>
      <c r="D366" s="281"/>
      <c r="E366" s="281"/>
      <c r="F366" s="258"/>
    </row>
    <row r="367" spans="1:6" x14ac:dyDescent="0.3">
      <c r="A367" s="352"/>
      <c r="B367" s="352"/>
      <c r="C367" s="352"/>
      <c r="D367" s="353"/>
      <c r="E367" s="353"/>
      <c r="F367" s="354"/>
    </row>
    <row r="368" spans="1:6" x14ac:dyDescent="0.3">
      <c r="A368" s="325"/>
      <c r="B368" s="325"/>
      <c r="C368" s="325"/>
      <c r="D368" s="281"/>
      <c r="E368" s="281"/>
      <c r="F368" s="258"/>
    </row>
    <row r="369" spans="1:6" x14ac:dyDescent="0.3">
      <c r="A369" s="325"/>
      <c r="B369" s="325"/>
      <c r="C369" s="325"/>
      <c r="D369" s="281"/>
      <c r="E369" s="281"/>
      <c r="F369" s="258"/>
    </row>
    <row r="370" spans="1:6" x14ac:dyDescent="0.3">
      <c r="A370" s="325"/>
      <c r="B370" s="325"/>
      <c r="C370" s="325"/>
      <c r="D370" s="281"/>
      <c r="E370" s="281"/>
      <c r="F370" s="258"/>
    </row>
    <row r="371" spans="1:6" ht="15" thickBot="1" x14ac:dyDescent="0.35">
      <c r="A371" s="325"/>
      <c r="B371" s="325"/>
      <c r="C371" s="325"/>
      <c r="D371" s="281"/>
      <c r="E371" s="281"/>
      <c r="F371" s="258"/>
    </row>
    <row r="372" spans="1:6" ht="15" thickBot="1" x14ac:dyDescent="0.35">
      <c r="A372" s="325"/>
      <c r="B372" s="464" t="s">
        <v>2935</v>
      </c>
      <c r="C372" s="465"/>
      <c r="D372" s="465"/>
      <c r="E372" s="466"/>
      <c r="F372" s="258"/>
    </row>
    <row r="373" spans="1:6" ht="15" thickBot="1" x14ac:dyDescent="0.35">
      <c r="A373" s="325"/>
      <c r="B373" s="256" t="s">
        <v>2575</v>
      </c>
      <c r="C373" s="256" t="s">
        <v>175</v>
      </c>
      <c r="D373" s="257" t="s">
        <v>2578</v>
      </c>
      <c r="E373" s="355"/>
      <c r="F373" s="258"/>
    </row>
    <row r="374" spans="1:6" ht="15" thickBot="1" x14ac:dyDescent="0.35">
      <c r="A374" s="325"/>
      <c r="B374" s="356">
        <v>1</v>
      </c>
      <c r="C374" s="357" t="s">
        <v>2579</v>
      </c>
      <c r="D374" s="358"/>
      <c r="E374" s="359">
        <f>+E375+E380+E386+E393+E402+E405+E406+E407+E411+E421+E424</f>
        <v>0</v>
      </c>
      <c r="F374" s="258">
        <f>E374-E125</f>
        <v>0</v>
      </c>
    </row>
    <row r="375" spans="1:6" ht="15" thickBot="1" x14ac:dyDescent="0.35">
      <c r="A375" s="325"/>
      <c r="B375" s="360" t="s">
        <v>2580</v>
      </c>
      <c r="C375" s="361" t="s">
        <v>2581</v>
      </c>
      <c r="D375" s="362"/>
      <c r="E375" s="363">
        <f>SUM(D376:D379)</f>
        <v>0</v>
      </c>
      <c r="F375" s="258"/>
    </row>
    <row r="376" spans="1:6" x14ac:dyDescent="0.3">
      <c r="A376" s="325"/>
      <c r="B376" s="269" t="s">
        <v>2582</v>
      </c>
      <c r="C376" s="270" t="s">
        <v>2583</v>
      </c>
      <c r="D376" s="364">
        <f>+E6</f>
        <v>0</v>
      </c>
      <c r="E376" s="365"/>
      <c r="F376" s="258"/>
    </row>
    <row r="377" spans="1:6" x14ac:dyDescent="0.3">
      <c r="A377" s="325"/>
      <c r="B377" s="269" t="s">
        <v>2584</v>
      </c>
      <c r="C377" s="270" t="s">
        <v>2585</v>
      </c>
      <c r="D377" s="364">
        <f>+E7</f>
        <v>0</v>
      </c>
      <c r="E377" s="365"/>
      <c r="F377" s="258"/>
    </row>
    <row r="378" spans="1:6" x14ac:dyDescent="0.3">
      <c r="A378" s="325"/>
      <c r="B378" s="269" t="s">
        <v>2586</v>
      </c>
      <c r="C378" s="270" t="s">
        <v>2587</v>
      </c>
      <c r="D378" s="364">
        <f>+E8</f>
        <v>0</v>
      </c>
      <c r="E378" s="365"/>
      <c r="F378" s="258"/>
    </row>
    <row r="379" spans="1:6" ht="15" thickBot="1" x14ac:dyDescent="0.35">
      <c r="A379" s="325"/>
      <c r="B379" s="269"/>
      <c r="C379" s="270"/>
      <c r="D379" s="364"/>
      <c r="E379" s="365"/>
      <c r="F379" s="258"/>
    </row>
    <row r="380" spans="1:6" ht="15" thickBot="1" x14ac:dyDescent="0.35">
      <c r="A380" s="325"/>
      <c r="B380" s="360" t="s">
        <v>2588</v>
      </c>
      <c r="C380" s="361" t="s">
        <v>2589</v>
      </c>
      <c r="D380" s="362"/>
      <c r="E380" s="363">
        <f>SUM(D381:D384)</f>
        <v>0</v>
      </c>
      <c r="F380" s="258"/>
    </row>
    <row r="381" spans="1:6" x14ac:dyDescent="0.3">
      <c r="A381" s="325"/>
      <c r="B381" s="269" t="s">
        <v>2590</v>
      </c>
      <c r="C381" s="270" t="s">
        <v>2591</v>
      </c>
      <c r="D381" s="364">
        <f>+E11</f>
        <v>0</v>
      </c>
      <c r="E381" s="365"/>
      <c r="F381" s="258"/>
    </row>
    <row r="382" spans="1:6" x14ac:dyDescent="0.3">
      <c r="A382" s="325"/>
      <c r="B382" s="269" t="s">
        <v>2592</v>
      </c>
      <c r="C382" s="270" t="s">
        <v>2593</v>
      </c>
      <c r="D382" s="364">
        <f>+E12</f>
        <v>0</v>
      </c>
      <c r="E382" s="365"/>
      <c r="F382" s="258"/>
    </row>
    <row r="383" spans="1:6" x14ac:dyDescent="0.3">
      <c r="A383" s="325"/>
      <c r="B383" s="269" t="s">
        <v>2594</v>
      </c>
      <c r="C383" s="270" t="s">
        <v>2595</v>
      </c>
      <c r="D383" s="364">
        <f>+E13</f>
        <v>0</v>
      </c>
      <c r="E383" s="365"/>
      <c r="F383" s="258"/>
    </row>
    <row r="384" spans="1:6" x14ac:dyDescent="0.3">
      <c r="A384" s="325"/>
      <c r="B384" s="269" t="s">
        <v>2596</v>
      </c>
      <c r="C384" s="270" t="s">
        <v>2597</v>
      </c>
      <c r="D384" s="364">
        <f>+E14</f>
        <v>0</v>
      </c>
      <c r="E384" s="365"/>
      <c r="F384" s="258"/>
    </row>
    <row r="385" spans="1:6" ht="15" thickBot="1" x14ac:dyDescent="0.35">
      <c r="A385" s="325"/>
      <c r="B385" s="269"/>
      <c r="C385" s="270"/>
      <c r="D385" s="364"/>
      <c r="E385" s="365"/>
      <c r="F385" s="258"/>
    </row>
    <row r="386" spans="1:6" ht="15" thickBot="1" x14ac:dyDescent="0.35">
      <c r="A386" s="325"/>
      <c r="B386" s="360" t="s">
        <v>2598</v>
      </c>
      <c r="C386" s="361" t="s">
        <v>2599</v>
      </c>
      <c r="D386" s="362"/>
      <c r="E386" s="363">
        <f>SUM(D387:D392)</f>
        <v>0</v>
      </c>
      <c r="F386" s="366"/>
    </row>
    <row r="387" spans="1:6" x14ac:dyDescent="0.3">
      <c r="A387" s="325"/>
      <c r="B387" s="269" t="s">
        <v>2600</v>
      </c>
      <c r="C387" s="270" t="s">
        <v>2601</v>
      </c>
      <c r="D387" s="364">
        <f>+F17</f>
        <v>0</v>
      </c>
      <c r="E387" s="365"/>
      <c r="F387" s="258">
        <f>D387/2</f>
        <v>0</v>
      </c>
    </row>
    <row r="388" spans="1:6" x14ac:dyDescent="0.3">
      <c r="A388" s="325"/>
      <c r="B388" s="269" t="s">
        <v>2607</v>
      </c>
      <c r="C388" s="270" t="s">
        <v>2608</v>
      </c>
      <c r="D388" s="364">
        <f>+F26</f>
        <v>0</v>
      </c>
      <c r="E388" s="365"/>
      <c r="F388" s="258">
        <f>D388/2</f>
        <v>0</v>
      </c>
    </row>
    <row r="389" spans="1:6" x14ac:dyDescent="0.3">
      <c r="A389" s="325"/>
      <c r="B389" s="269" t="s">
        <v>2611</v>
      </c>
      <c r="C389" s="270" t="s">
        <v>2612</v>
      </c>
      <c r="D389" s="364">
        <f>F31</f>
        <v>0</v>
      </c>
      <c r="E389" s="365"/>
      <c r="F389" s="258">
        <f>D389/2</f>
        <v>0</v>
      </c>
    </row>
    <row r="390" spans="1:6" x14ac:dyDescent="0.3">
      <c r="A390" s="325"/>
      <c r="B390" s="269" t="s">
        <v>2616</v>
      </c>
      <c r="C390" s="270" t="s">
        <v>2617</v>
      </c>
      <c r="D390" s="364">
        <f>+E39</f>
        <v>0</v>
      </c>
      <c r="E390" s="365"/>
      <c r="F390" s="258"/>
    </row>
    <row r="391" spans="1:6" x14ac:dyDescent="0.3">
      <c r="A391" s="325"/>
      <c r="B391" s="269" t="s">
        <v>2618</v>
      </c>
      <c r="C391" s="270" t="s">
        <v>2619</v>
      </c>
      <c r="D391" s="364">
        <f>+E40</f>
        <v>0</v>
      </c>
      <c r="E391" s="365"/>
      <c r="F391" s="258" t="s">
        <v>626</v>
      </c>
    </row>
    <row r="392" spans="1:6" ht="15" thickBot="1" x14ac:dyDescent="0.35">
      <c r="A392" s="325"/>
      <c r="B392" s="269" t="s">
        <v>2620</v>
      </c>
      <c r="C392" s="270" t="s">
        <v>2621</v>
      </c>
      <c r="D392" s="364">
        <f>+E41</f>
        <v>0</v>
      </c>
      <c r="E392" s="365"/>
      <c r="F392" s="258"/>
    </row>
    <row r="393" spans="1:6" ht="15" thickBot="1" x14ac:dyDescent="0.35">
      <c r="A393" s="325"/>
      <c r="B393" s="360" t="s">
        <v>2622</v>
      </c>
      <c r="C393" s="361" t="s">
        <v>2623</v>
      </c>
      <c r="D393" s="362"/>
      <c r="E393" s="363">
        <f>SUM(D394:D400)</f>
        <v>0</v>
      </c>
      <c r="F393" s="258"/>
    </row>
    <row r="394" spans="1:6" x14ac:dyDescent="0.3">
      <c r="A394" s="325"/>
      <c r="B394" s="269" t="s">
        <v>2625</v>
      </c>
      <c r="C394" s="270" t="s">
        <v>2626</v>
      </c>
      <c r="D394" s="364">
        <f>+F47</f>
        <v>0</v>
      </c>
      <c r="E394" s="365"/>
      <c r="F394" s="258"/>
    </row>
    <row r="395" spans="1:6" x14ac:dyDescent="0.3">
      <c r="A395" s="325"/>
      <c r="B395" s="269" t="s">
        <v>2629</v>
      </c>
      <c r="C395" s="270" t="s">
        <v>2630</v>
      </c>
      <c r="D395" s="364">
        <f>E52</f>
        <v>0</v>
      </c>
      <c r="E395" s="365"/>
      <c r="F395" s="258"/>
    </row>
    <row r="396" spans="1:6" x14ac:dyDescent="0.3">
      <c r="A396" s="325"/>
      <c r="B396" s="269" t="s">
        <v>2631</v>
      </c>
      <c r="C396" s="270" t="s">
        <v>2632</v>
      </c>
      <c r="D396" s="364">
        <f>E53</f>
        <v>0</v>
      </c>
      <c r="E396" s="365"/>
      <c r="F396" s="258"/>
    </row>
    <row r="397" spans="1:6" x14ac:dyDescent="0.3">
      <c r="A397" s="325"/>
      <c r="B397" s="269" t="s">
        <v>2633</v>
      </c>
      <c r="C397" s="270" t="s">
        <v>2634</v>
      </c>
      <c r="D397" s="364">
        <f>E54</f>
        <v>0</v>
      </c>
      <c r="E397" s="365"/>
      <c r="F397" s="258"/>
    </row>
    <row r="398" spans="1:6" x14ac:dyDescent="0.3">
      <c r="A398" s="325"/>
      <c r="B398" s="269" t="s">
        <v>2635</v>
      </c>
      <c r="C398" s="270" t="s">
        <v>2636</v>
      </c>
      <c r="D398" s="364">
        <f>E55</f>
        <v>0</v>
      </c>
      <c r="E398" s="365"/>
      <c r="F398" s="258"/>
    </row>
    <row r="399" spans="1:6" x14ac:dyDescent="0.3">
      <c r="A399" s="325"/>
      <c r="B399" s="269" t="s">
        <v>2637</v>
      </c>
      <c r="C399" s="270" t="s">
        <v>2638</v>
      </c>
      <c r="D399" s="364">
        <v>0</v>
      </c>
      <c r="E399" s="365"/>
      <c r="F399" s="258"/>
    </row>
    <row r="400" spans="1:6" x14ac:dyDescent="0.3">
      <c r="A400" s="325"/>
      <c r="B400" s="269" t="s">
        <v>2639</v>
      </c>
      <c r="C400" s="270" t="s">
        <v>2936</v>
      </c>
      <c r="D400" s="364">
        <v>0</v>
      </c>
      <c r="E400" s="365"/>
      <c r="F400" s="258"/>
    </row>
    <row r="401" spans="1:6" ht="15" thickBot="1" x14ac:dyDescent="0.35">
      <c r="A401" s="325"/>
      <c r="B401" s="269"/>
      <c r="C401" s="270"/>
      <c r="D401" s="364"/>
      <c r="E401" s="365"/>
      <c r="F401" s="258"/>
    </row>
    <row r="402" spans="1:6" ht="15" thickBot="1" x14ac:dyDescent="0.35">
      <c r="A402" s="325"/>
      <c r="B402" s="360" t="s">
        <v>2640</v>
      </c>
      <c r="C402" s="361" t="s">
        <v>2641</v>
      </c>
      <c r="D402" s="362"/>
      <c r="E402" s="363">
        <f>SUM(D403:D404)</f>
        <v>0</v>
      </c>
      <c r="F402" s="258">
        <f>E402/2</f>
        <v>0</v>
      </c>
    </row>
    <row r="403" spans="1:6" x14ac:dyDescent="0.3">
      <c r="A403" s="325"/>
      <c r="B403" s="279" t="s">
        <v>2642</v>
      </c>
      <c r="C403" s="273" t="s">
        <v>2643</v>
      </c>
      <c r="D403" s="364">
        <v>0</v>
      </c>
      <c r="E403" s="365"/>
      <c r="F403" s="258"/>
    </row>
    <row r="404" spans="1:6" ht="15" thickBot="1" x14ac:dyDescent="0.35">
      <c r="A404" s="325"/>
      <c r="B404" s="282" t="s">
        <v>178</v>
      </c>
      <c r="C404" s="270" t="s">
        <v>2650</v>
      </c>
      <c r="D404" s="364">
        <f>+E68</f>
        <v>0</v>
      </c>
      <c r="E404" s="365"/>
      <c r="F404" s="258"/>
    </row>
    <row r="405" spans="1:6" ht="15" thickBot="1" x14ac:dyDescent="0.35">
      <c r="A405" s="325"/>
      <c r="B405" s="360" t="s">
        <v>2651</v>
      </c>
      <c r="C405" s="361" t="s">
        <v>2652</v>
      </c>
      <c r="D405" s="362"/>
      <c r="E405" s="363">
        <f>SUM(D406)</f>
        <v>0</v>
      </c>
      <c r="F405" s="258"/>
    </row>
    <row r="406" spans="1:6" ht="15" thickBot="1" x14ac:dyDescent="0.35">
      <c r="A406" s="325"/>
      <c r="B406" s="279" t="s">
        <v>2653</v>
      </c>
      <c r="C406" s="273" t="s">
        <v>2654</v>
      </c>
      <c r="D406" s="364"/>
      <c r="E406" s="365"/>
      <c r="F406" s="258"/>
    </row>
    <row r="407" spans="1:6" ht="15" thickBot="1" x14ac:dyDescent="0.35">
      <c r="A407" s="325"/>
      <c r="B407" s="360" t="s">
        <v>2658</v>
      </c>
      <c r="C407" s="361" t="s">
        <v>2659</v>
      </c>
      <c r="D407" s="362"/>
      <c r="E407" s="363">
        <f>SUM(D408:D410)</f>
        <v>0</v>
      </c>
      <c r="F407" s="258">
        <f>E407/2</f>
        <v>0</v>
      </c>
    </row>
    <row r="408" spans="1:6" x14ac:dyDescent="0.3">
      <c r="A408" s="325"/>
      <c r="B408" s="269" t="s">
        <v>2660</v>
      </c>
      <c r="C408" s="270" t="s">
        <v>2661</v>
      </c>
      <c r="D408" s="364">
        <f>+E77</f>
        <v>0</v>
      </c>
      <c r="E408" s="365"/>
      <c r="F408" s="258"/>
    </row>
    <row r="409" spans="1:6" x14ac:dyDescent="0.3">
      <c r="A409" s="325"/>
      <c r="B409" s="269" t="s">
        <v>2662</v>
      </c>
      <c r="C409" s="270" t="s">
        <v>2663</v>
      </c>
      <c r="D409" s="364">
        <f>+E78</f>
        <v>0</v>
      </c>
      <c r="E409" s="365"/>
      <c r="F409" s="258"/>
    </row>
    <row r="410" spans="1:6" ht="15" thickBot="1" x14ac:dyDescent="0.35">
      <c r="A410" s="325"/>
      <c r="B410" s="269" t="s">
        <v>2664</v>
      </c>
      <c r="C410" s="270" t="s">
        <v>2665</v>
      </c>
      <c r="D410" s="364">
        <f>+E79</f>
        <v>0</v>
      </c>
      <c r="E410" s="365"/>
      <c r="F410" s="258"/>
    </row>
    <row r="411" spans="1:6" ht="15" thickBot="1" x14ac:dyDescent="0.35">
      <c r="A411" s="325"/>
      <c r="B411" s="360" t="s">
        <v>2666</v>
      </c>
      <c r="C411" s="361" t="s">
        <v>2667</v>
      </c>
      <c r="D411" s="362"/>
      <c r="E411" s="363">
        <f>SUM(D412:D420)</f>
        <v>0</v>
      </c>
      <c r="F411" s="258"/>
    </row>
    <row r="412" spans="1:6" x14ac:dyDescent="0.3">
      <c r="A412" s="325"/>
      <c r="B412" s="269" t="s">
        <v>2668</v>
      </c>
      <c r="C412" s="270" t="s">
        <v>2669</v>
      </c>
      <c r="D412" s="364">
        <f>+E82</f>
        <v>0</v>
      </c>
      <c r="E412" s="365"/>
      <c r="F412" s="258"/>
    </row>
    <row r="413" spans="1:6" x14ac:dyDescent="0.3">
      <c r="A413" s="325"/>
      <c r="B413" s="269" t="s">
        <v>2670</v>
      </c>
      <c r="C413" s="270" t="s">
        <v>2671</v>
      </c>
      <c r="D413" s="364">
        <f>+E83</f>
        <v>0</v>
      </c>
      <c r="E413" s="365"/>
      <c r="F413" s="258"/>
    </row>
    <row r="414" spans="1:6" x14ac:dyDescent="0.3">
      <c r="A414" s="325"/>
      <c r="B414" s="269" t="s">
        <v>2672</v>
      </c>
      <c r="C414" s="270" t="s">
        <v>2673</v>
      </c>
      <c r="D414" s="364">
        <f>+E84</f>
        <v>0</v>
      </c>
      <c r="E414" s="365"/>
      <c r="F414" s="258"/>
    </row>
    <row r="415" spans="1:6" x14ac:dyDescent="0.3">
      <c r="A415" s="325"/>
      <c r="B415" s="269" t="s">
        <v>2674</v>
      </c>
      <c r="C415" s="270" t="s">
        <v>2675</v>
      </c>
      <c r="D415" s="364">
        <f>+F86</f>
        <v>0</v>
      </c>
      <c r="E415" s="365"/>
      <c r="F415" s="258"/>
    </row>
    <row r="416" spans="1:6" x14ac:dyDescent="0.3">
      <c r="A416" s="325"/>
      <c r="B416" s="269" t="s">
        <v>2679</v>
      </c>
      <c r="C416" s="270" t="s">
        <v>2680</v>
      </c>
      <c r="D416" s="364">
        <f>+F91</f>
        <v>0</v>
      </c>
      <c r="E416" s="365"/>
      <c r="F416" s="258"/>
    </row>
    <row r="417" spans="1:6" x14ac:dyDescent="0.3">
      <c r="A417" s="325"/>
      <c r="B417" s="269" t="s">
        <v>2685</v>
      </c>
      <c r="C417" s="270" t="s">
        <v>2686</v>
      </c>
      <c r="D417" s="364">
        <f>+E99</f>
        <v>0</v>
      </c>
      <c r="E417" s="365"/>
      <c r="F417" s="258"/>
    </row>
    <row r="418" spans="1:6" x14ac:dyDescent="0.3">
      <c r="A418" s="325"/>
      <c r="B418" s="269" t="s">
        <v>2687</v>
      </c>
      <c r="C418" s="270" t="s">
        <v>2688</v>
      </c>
      <c r="D418" s="364">
        <f>+F103</f>
        <v>0</v>
      </c>
      <c r="E418" s="365"/>
      <c r="F418" s="258"/>
    </row>
    <row r="419" spans="1:6" x14ac:dyDescent="0.3">
      <c r="A419" s="325"/>
      <c r="B419" s="269" t="s">
        <v>2693</v>
      </c>
      <c r="C419" s="270" t="s">
        <v>2694</v>
      </c>
      <c r="D419" s="364">
        <f>+F110</f>
        <v>0</v>
      </c>
      <c r="E419" s="365"/>
      <c r="F419" s="258"/>
    </row>
    <row r="420" spans="1:6" ht="15" thickBot="1" x14ac:dyDescent="0.35">
      <c r="A420" s="325"/>
      <c r="B420" s="269" t="s">
        <v>2697</v>
      </c>
      <c r="C420" s="270" t="s">
        <v>2698</v>
      </c>
      <c r="D420" s="364">
        <f>+E115</f>
        <v>0</v>
      </c>
      <c r="E420" s="365"/>
      <c r="F420" s="258"/>
    </row>
    <row r="421" spans="1:6" ht="15" thickBot="1" x14ac:dyDescent="0.35">
      <c r="A421" s="325"/>
      <c r="B421" s="360" t="s">
        <v>2699</v>
      </c>
      <c r="C421" s="361" t="s">
        <v>2700</v>
      </c>
      <c r="D421" s="362"/>
      <c r="E421" s="363">
        <f>SUM(D422)</f>
        <v>0</v>
      </c>
      <c r="F421" s="258"/>
    </row>
    <row r="422" spans="1:6" x14ac:dyDescent="0.3">
      <c r="A422" s="325"/>
      <c r="B422" s="269" t="s">
        <v>2701</v>
      </c>
      <c r="C422" s="270" t="s">
        <v>2702</v>
      </c>
      <c r="D422" s="364">
        <f>+E118</f>
        <v>0</v>
      </c>
      <c r="E422" s="365"/>
      <c r="F422" s="258"/>
    </row>
    <row r="423" spans="1:6" ht="15" thickBot="1" x14ac:dyDescent="0.35">
      <c r="A423" s="325"/>
      <c r="B423" s="269" t="s">
        <v>2703</v>
      </c>
      <c r="C423" s="270" t="s">
        <v>2704</v>
      </c>
      <c r="D423" s="364"/>
      <c r="E423" s="365"/>
      <c r="F423" s="258"/>
    </row>
    <row r="424" spans="1:6" ht="15" thickBot="1" x14ac:dyDescent="0.35">
      <c r="A424" s="325"/>
      <c r="B424" s="360" t="s">
        <v>2705</v>
      </c>
      <c r="C424" s="361" t="s">
        <v>2706</v>
      </c>
      <c r="D424" s="362"/>
      <c r="E424" s="363">
        <f>SUM(D425)</f>
        <v>0</v>
      </c>
      <c r="F424" s="258"/>
    </row>
    <row r="425" spans="1:6" x14ac:dyDescent="0.3">
      <c r="A425" s="325"/>
      <c r="B425" s="269" t="s">
        <v>2707</v>
      </c>
      <c r="C425" s="270" t="s">
        <v>2708</v>
      </c>
      <c r="D425" s="364">
        <f>+E122</f>
        <v>0</v>
      </c>
      <c r="E425" s="365"/>
      <c r="F425" s="258"/>
    </row>
    <row r="426" spans="1:6" ht="15" thickBot="1" x14ac:dyDescent="0.35">
      <c r="A426" s="325"/>
      <c r="B426" s="282"/>
      <c r="C426" s="270"/>
      <c r="D426" s="364"/>
      <c r="E426" s="365"/>
      <c r="F426" s="258"/>
    </row>
    <row r="427" spans="1:6" ht="15" thickBot="1" x14ac:dyDescent="0.35">
      <c r="A427" s="325"/>
      <c r="B427" s="308"/>
      <c r="C427" s="345" t="s">
        <v>2709</v>
      </c>
      <c r="D427" s="347">
        <f>SUM(D374:D426)</f>
        <v>0</v>
      </c>
      <c r="E427" s="347">
        <f>+E424+E421+E411+E407+E402+E405+E393+E386+E380+E375</f>
        <v>0</v>
      </c>
      <c r="F427" s="258"/>
    </row>
    <row r="428" spans="1:6" x14ac:dyDescent="0.3">
      <c r="A428" s="325"/>
      <c r="B428" s="282"/>
      <c r="C428" s="270"/>
      <c r="D428" s="364"/>
      <c r="E428" s="365"/>
      <c r="F428" s="258"/>
    </row>
    <row r="429" spans="1:6" ht="15" thickBot="1" x14ac:dyDescent="0.35">
      <c r="A429" s="325"/>
      <c r="B429" s="282"/>
      <c r="C429" s="270"/>
      <c r="D429" s="364"/>
      <c r="E429" s="365"/>
      <c r="F429" s="258"/>
    </row>
    <row r="430" spans="1:6" ht="15" thickBot="1" x14ac:dyDescent="0.35">
      <c r="A430" s="325"/>
      <c r="B430" s="256" t="s">
        <v>2575</v>
      </c>
      <c r="C430" s="367" t="s">
        <v>175</v>
      </c>
      <c r="D430" s="257"/>
      <c r="E430" s="355"/>
      <c r="F430" s="258"/>
    </row>
    <row r="431" spans="1:6" ht="15" thickBot="1" x14ac:dyDescent="0.35">
      <c r="A431" s="325"/>
      <c r="B431" s="356">
        <v>2</v>
      </c>
      <c r="C431" s="357" t="s">
        <v>2710</v>
      </c>
      <c r="D431" s="358"/>
      <c r="E431" s="359">
        <f>E451+E448+E440+E437+E432</f>
        <v>0</v>
      </c>
      <c r="F431" s="258"/>
    </row>
    <row r="432" spans="1:6" ht="15" thickBot="1" x14ac:dyDescent="0.35">
      <c r="A432" s="325"/>
      <c r="B432" s="360" t="s">
        <v>2711</v>
      </c>
      <c r="C432" s="361" t="s">
        <v>2712</v>
      </c>
      <c r="D432" s="362"/>
      <c r="E432" s="363">
        <f>SUM(D433:D436)</f>
        <v>0</v>
      </c>
      <c r="F432" s="258"/>
    </row>
    <row r="433" spans="1:6" x14ac:dyDescent="0.3">
      <c r="A433" s="325"/>
      <c r="B433" s="269" t="s">
        <v>2713</v>
      </c>
      <c r="C433" s="270" t="s">
        <v>2714</v>
      </c>
      <c r="D433" s="364">
        <f>F131</f>
        <v>0</v>
      </c>
      <c r="E433" s="365"/>
      <c r="F433" s="258">
        <f>D433*10%</f>
        <v>0</v>
      </c>
    </row>
    <row r="434" spans="1:6" x14ac:dyDescent="0.3">
      <c r="A434" s="325"/>
      <c r="B434" s="269" t="s">
        <v>2719</v>
      </c>
      <c r="C434" s="270" t="s">
        <v>2720</v>
      </c>
      <c r="D434" s="364">
        <f>+F138</f>
        <v>0</v>
      </c>
      <c r="E434" s="365"/>
      <c r="F434" s="258">
        <f>D433*90%</f>
        <v>0</v>
      </c>
    </row>
    <row r="435" spans="1:6" x14ac:dyDescent="0.3">
      <c r="A435" s="325"/>
      <c r="B435" s="269" t="s">
        <v>2723</v>
      </c>
      <c r="C435" s="270" t="s">
        <v>2724</v>
      </c>
      <c r="D435" s="364">
        <f>+E143</f>
        <v>0</v>
      </c>
      <c r="E435" s="365"/>
      <c r="F435" s="258"/>
    </row>
    <row r="436" spans="1:6" ht="15" thickBot="1" x14ac:dyDescent="0.35">
      <c r="A436" s="325"/>
      <c r="B436" s="269" t="s">
        <v>2725</v>
      </c>
      <c r="C436" s="270" t="s">
        <v>2726</v>
      </c>
      <c r="D436" s="364">
        <f>+F145</f>
        <v>0</v>
      </c>
      <c r="E436" s="365"/>
      <c r="F436" s="258"/>
    </row>
    <row r="437" spans="1:6" ht="15" thickBot="1" x14ac:dyDescent="0.35">
      <c r="A437" s="325"/>
      <c r="B437" s="360" t="s">
        <v>2736</v>
      </c>
      <c r="C437" s="361" t="s">
        <v>2737</v>
      </c>
      <c r="D437" s="362"/>
      <c r="E437" s="363">
        <f>SUM(D438:D439)</f>
        <v>0</v>
      </c>
      <c r="F437" s="325"/>
    </row>
    <row r="438" spans="1:6" x14ac:dyDescent="0.3">
      <c r="A438" s="325"/>
      <c r="B438" s="269" t="s">
        <v>2738</v>
      </c>
      <c r="C438" s="270" t="s">
        <v>2739</v>
      </c>
      <c r="D438" s="364">
        <f>+E157</f>
        <v>0</v>
      </c>
      <c r="E438" s="365"/>
      <c r="F438" s="325"/>
    </row>
    <row r="439" spans="1:6" ht="15" thickBot="1" x14ac:dyDescent="0.35">
      <c r="A439" s="325"/>
      <c r="B439" s="269" t="s">
        <v>2740</v>
      </c>
      <c r="C439" s="270" t="s">
        <v>2741</v>
      </c>
      <c r="D439" s="364">
        <f>+E158</f>
        <v>0</v>
      </c>
      <c r="E439" s="365"/>
      <c r="F439" s="258">
        <f>E437*10%</f>
        <v>0</v>
      </c>
    </row>
    <row r="440" spans="1:6" ht="15" thickBot="1" x14ac:dyDescent="0.35">
      <c r="A440" s="325"/>
      <c r="B440" s="360" t="s">
        <v>2742</v>
      </c>
      <c r="C440" s="361" t="s">
        <v>2743</v>
      </c>
      <c r="D440" s="362"/>
      <c r="E440" s="363">
        <f>SUM(D441:D447)</f>
        <v>0</v>
      </c>
      <c r="F440" s="258"/>
    </row>
    <row r="441" spans="1:6" x14ac:dyDescent="0.3">
      <c r="A441" s="325"/>
      <c r="B441" s="269" t="s">
        <v>2744</v>
      </c>
      <c r="C441" s="270" t="s">
        <v>2745</v>
      </c>
      <c r="D441" s="364">
        <f>+E161</f>
        <v>0</v>
      </c>
      <c r="E441" s="365"/>
      <c r="F441" s="258"/>
    </row>
    <row r="442" spans="1:6" x14ac:dyDescent="0.3">
      <c r="A442" s="325"/>
      <c r="B442" s="269" t="s">
        <v>2746</v>
      </c>
      <c r="C442" s="270" t="s">
        <v>2747</v>
      </c>
      <c r="D442" s="364">
        <f t="shared" ref="D442:D443" si="24">+E162</f>
        <v>0</v>
      </c>
      <c r="E442" s="365"/>
      <c r="F442" s="258"/>
    </row>
    <row r="443" spans="1:6" x14ac:dyDescent="0.3">
      <c r="A443" s="325"/>
      <c r="B443" s="269" t="s">
        <v>2748</v>
      </c>
      <c r="C443" s="270" t="s">
        <v>2749</v>
      </c>
      <c r="D443" s="364">
        <f t="shared" si="24"/>
        <v>0</v>
      </c>
      <c r="E443" s="365"/>
      <c r="F443" s="258"/>
    </row>
    <row r="444" spans="1:6" x14ac:dyDescent="0.3">
      <c r="A444" s="325"/>
      <c r="B444" s="269" t="s">
        <v>2750</v>
      </c>
      <c r="C444" s="270" t="s">
        <v>2751</v>
      </c>
      <c r="D444" s="364">
        <f>+F165</f>
        <v>0</v>
      </c>
      <c r="E444" s="365"/>
      <c r="F444" s="258"/>
    </row>
    <row r="445" spans="1:6" x14ac:dyDescent="0.3">
      <c r="A445" s="325"/>
      <c r="B445" s="269" t="s">
        <v>2765</v>
      </c>
      <c r="C445" s="270" t="s">
        <v>2766</v>
      </c>
      <c r="D445" s="364">
        <f>+E182</f>
        <v>0</v>
      </c>
      <c r="E445" s="365"/>
      <c r="F445" s="258"/>
    </row>
    <row r="446" spans="1:6" x14ac:dyDescent="0.3">
      <c r="A446" s="325"/>
      <c r="B446" s="269" t="s">
        <v>2767</v>
      </c>
      <c r="C446" s="270" t="s">
        <v>2768</v>
      </c>
      <c r="D446" s="364">
        <f>+F184</f>
        <v>0</v>
      </c>
      <c r="E446" s="365"/>
      <c r="F446" s="258"/>
    </row>
    <row r="447" spans="1:6" ht="15" thickBot="1" x14ac:dyDescent="0.35">
      <c r="A447" s="325"/>
      <c r="B447" s="269" t="s">
        <v>2773</v>
      </c>
      <c r="C447" s="270" t="s">
        <v>2774</v>
      </c>
      <c r="D447" s="364">
        <f>+F191</f>
        <v>0</v>
      </c>
      <c r="E447" s="365"/>
      <c r="F447" s="258"/>
    </row>
    <row r="448" spans="1:6" ht="15" thickBot="1" x14ac:dyDescent="0.35">
      <c r="A448" s="325"/>
      <c r="B448" s="360" t="s">
        <v>2781</v>
      </c>
      <c r="C448" s="361" t="s">
        <v>2782</v>
      </c>
      <c r="D448" s="362"/>
      <c r="E448" s="363">
        <f>SUM(D449:D450)</f>
        <v>0</v>
      </c>
      <c r="F448" s="258"/>
    </row>
    <row r="449" spans="1:6" x14ac:dyDescent="0.3">
      <c r="A449" s="325"/>
      <c r="B449" s="269" t="s">
        <v>2783</v>
      </c>
      <c r="C449" s="270" t="s">
        <v>2784</v>
      </c>
      <c r="D449" s="364">
        <f>+E200</f>
        <v>0</v>
      </c>
      <c r="E449" s="365"/>
      <c r="F449" s="258"/>
    </row>
    <row r="450" spans="1:6" ht="15" thickBot="1" x14ac:dyDescent="0.35">
      <c r="A450" s="325"/>
      <c r="B450" s="269" t="s">
        <v>2785</v>
      </c>
      <c r="C450" s="270" t="s">
        <v>2786</v>
      </c>
      <c r="D450" s="364">
        <f>+E201</f>
        <v>0</v>
      </c>
      <c r="E450" s="365"/>
      <c r="F450" s="258"/>
    </row>
    <row r="451" spans="1:6" ht="15" thickBot="1" x14ac:dyDescent="0.35">
      <c r="A451" s="325"/>
      <c r="B451" s="360" t="s">
        <v>2787</v>
      </c>
      <c r="C451" s="361" t="s">
        <v>2788</v>
      </c>
      <c r="D451" s="362"/>
      <c r="E451" s="363">
        <f>SUM(D452:D459)</f>
        <v>0</v>
      </c>
      <c r="F451" s="258"/>
    </row>
    <row r="452" spans="1:6" x14ac:dyDescent="0.3">
      <c r="A452" s="325"/>
      <c r="B452" s="269" t="s">
        <v>2789</v>
      </c>
      <c r="C452" s="270" t="s">
        <v>2790</v>
      </c>
      <c r="D452" s="364">
        <f>+F205</f>
        <v>0</v>
      </c>
      <c r="E452" s="365"/>
      <c r="F452" s="258"/>
    </row>
    <row r="453" spans="1:6" x14ac:dyDescent="0.3">
      <c r="A453" s="325"/>
      <c r="B453" s="269" t="s">
        <v>2818</v>
      </c>
      <c r="C453" s="270" t="s">
        <v>2819</v>
      </c>
      <c r="D453" s="364">
        <f>+E234</f>
        <v>0</v>
      </c>
      <c r="E453" s="365"/>
      <c r="F453" s="258"/>
    </row>
    <row r="454" spans="1:6" x14ac:dyDescent="0.3">
      <c r="A454" s="325"/>
      <c r="B454" s="269" t="s">
        <v>2820</v>
      </c>
      <c r="C454" s="270" t="s">
        <v>2821</v>
      </c>
      <c r="D454" s="364">
        <f>+F237</f>
        <v>0</v>
      </c>
      <c r="E454" s="365"/>
      <c r="F454" s="258"/>
    </row>
    <row r="455" spans="1:6" x14ac:dyDescent="0.3">
      <c r="A455" s="325"/>
      <c r="B455" s="269" t="s">
        <v>2831</v>
      </c>
      <c r="C455" s="270" t="s">
        <v>2832</v>
      </c>
      <c r="D455" s="364">
        <f>+F250</f>
        <v>0</v>
      </c>
      <c r="E455" s="365"/>
      <c r="F455" s="258"/>
    </row>
    <row r="456" spans="1:6" x14ac:dyDescent="0.3">
      <c r="A456" s="325"/>
      <c r="B456" s="269" t="s">
        <v>2837</v>
      </c>
      <c r="C456" s="270" t="s">
        <v>2838</v>
      </c>
      <c r="D456" s="364">
        <f>+F257</f>
        <v>0</v>
      </c>
      <c r="E456" s="365"/>
      <c r="F456" s="258"/>
    </row>
    <row r="457" spans="1:6" x14ac:dyDescent="0.3">
      <c r="A457" s="325"/>
      <c r="B457" s="269" t="s">
        <v>2851</v>
      </c>
      <c r="C457" s="270" t="s">
        <v>2852</v>
      </c>
      <c r="D457" s="364">
        <f>+F273</f>
        <v>0</v>
      </c>
      <c r="E457" s="365"/>
      <c r="F457" s="258"/>
    </row>
    <row r="458" spans="1:6" x14ac:dyDescent="0.3">
      <c r="A458" s="325"/>
      <c r="B458" s="269" t="s">
        <v>2859</v>
      </c>
      <c r="C458" s="270" t="s">
        <v>2860</v>
      </c>
      <c r="D458" s="364">
        <f>+E284</f>
        <v>0</v>
      </c>
      <c r="E458" s="365"/>
      <c r="F458" s="258"/>
    </row>
    <row r="459" spans="1:6" ht="15" thickBot="1" x14ac:dyDescent="0.35">
      <c r="A459" s="325"/>
      <c r="B459" s="290" t="s">
        <v>2861</v>
      </c>
      <c r="C459" s="297" t="s">
        <v>2862</v>
      </c>
      <c r="D459" s="364">
        <v>0</v>
      </c>
      <c r="E459" s="365"/>
      <c r="F459" s="258"/>
    </row>
    <row r="460" spans="1:6" ht="15" thickBot="1" x14ac:dyDescent="0.35">
      <c r="A460" s="325"/>
      <c r="B460" s="308"/>
      <c r="C460" s="309" t="s">
        <v>2709</v>
      </c>
      <c r="D460" s="347">
        <f>SUM(D431:D459)</f>
        <v>0</v>
      </c>
      <c r="E460" s="347">
        <f>+E431</f>
        <v>0</v>
      </c>
      <c r="F460" s="258"/>
    </row>
    <row r="461" spans="1:6" ht="15" thickBot="1" x14ac:dyDescent="0.35">
      <c r="A461" s="325"/>
      <c r="B461" s="366"/>
      <c r="C461" s="366"/>
      <c r="D461" s="366"/>
      <c r="E461" s="366"/>
      <c r="F461" s="258"/>
    </row>
    <row r="462" spans="1:6" ht="15" thickBot="1" x14ac:dyDescent="0.35">
      <c r="A462" s="325"/>
      <c r="B462" s="259">
        <v>5</v>
      </c>
      <c r="C462" s="368" t="s">
        <v>2870</v>
      </c>
      <c r="D462" s="369"/>
      <c r="E462" s="370">
        <f>+E463+E471</f>
        <v>0</v>
      </c>
      <c r="F462" s="258"/>
    </row>
    <row r="463" spans="1:6" ht="15" thickBot="1" x14ac:dyDescent="0.35">
      <c r="A463" s="325"/>
      <c r="B463" s="360" t="s">
        <v>2871</v>
      </c>
      <c r="C463" s="361" t="s">
        <v>2872</v>
      </c>
      <c r="D463" s="371"/>
      <c r="E463" s="372">
        <f>+D464+D465+D466+D467+D469+D468</f>
        <v>0</v>
      </c>
      <c r="F463" s="258"/>
    </row>
    <row r="464" spans="1:6" x14ac:dyDescent="0.3">
      <c r="A464" s="325"/>
      <c r="B464" s="282" t="s">
        <v>182</v>
      </c>
      <c r="C464" s="270" t="s">
        <v>2937</v>
      </c>
      <c r="D464" s="364">
        <f>+F300</f>
        <v>0</v>
      </c>
      <c r="E464" s="268"/>
      <c r="F464" s="258"/>
    </row>
    <row r="465" spans="1:6" x14ac:dyDescent="0.3">
      <c r="A465" s="325"/>
      <c r="B465" s="282" t="s">
        <v>183</v>
      </c>
      <c r="C465" s="270" t="s">
        <v>2938</v>
      </c>
      <c r="D465" s="364">
        <f>+F306</f>
        <v>0</v>
      </c>
      <c r="E465" s="268"/>
      <c r="F465" s="258"/>
    </row>
    <row r="466" spans="1:6" x14ac:dyDescent="0.3">
      <c r="A466" s="325"/>
      <c r="B466" s="282" t="s">
        <v>184</v>
      </c>
      <c r="C466" s="270" t="s">
        <v>2939</v>
      </c>
      <c r="D466" s="364">
        <f>+F313</f>
        <v>0</v>
      </c>
      <c r="E466" s="268"/>
      <c r="F466" s="258"/>
    </row>
    <row r="467" spans="1:6" x14ac:dyDescent="0.3">
      <c r="A467" s="325"/>
      <c r="B467" s="282" t="s">
        <v>185</v>
      </c>
      <c r="C467" s="270" t="s">
        <v>2892</v>
      </c>
      <c r="D467" s="364">
        <f>+F320</f>
        <v>0</v>
      </c>
      <c r="E467" s="268"/>
      <c r="F467" s="258"/>
    </row>
    <row r="468" spans="1:6" x14ac:dyDescent="0.3">
      <c r="A468" s="325"/>
      <c r="B468" s="373" t="s">
        <v>186</v>
      </c>
      <c r="C468" s="323" t="s">
        <v>2900</v>
      </c>
      <c r="D468" s="364">
        <f>F328</f>
        <v>0</v>
      </c>
      <c r="E468" s="268"/>
      <c r="F468" s="258"/>
    </row>
    <row r="469" spans="1:6" x14ac:dyDescent="0.3">
      <c r="A469" s="325"/>
      <c r="B469" s="282" t="s">
        <v>187</v>
      </c>
      <c r="C469" s="270" t="s">
        <v>2913</v>
      </c>
      <c r="D469" s="364">
        <f>+F340</f>
        <v>0</v>
      </c>
      <c r="E469" s="268"/>
      <c r="F469" s="258">
        <f>D469*10%</f>
        <v>0</v>
      </c>
    </row>
    <row r="470" spans="1:6" x14ac:dyDescent="0.3">
      <c r="A470" s="325"/>
      <c r="B470" s="282"/>
      <c r="C470" s="270"/>
      <c r="D470" s="364"/>
      <c r="E470" s="268"/>
      <c r="F470" s="258">
        <f>D469*90%</f>
        <v>0</v>
      </c>
    </row>
    <row r="471" spans="1:6" x14ac:dyDescent="0.3">
      <c r="A471" s="325"/>
      <c r="B471" s="339" t="s">
        <v>2940</v>
      </c>
      <c r="C471" s="341" t="s">
        <v>2941</v>
      </c>
      <c r="D471" s="374"/>
      <c r="E471" s="343">
        <f>+D472</f>
        <v>0</v>
      </c>
      <c r="F471" s="258"/>
    </row>
    <row r="472" spans="1:6" x14ac:dyDescent="0.3">
      <c r="A472" s="325"/>
      <c r="B472" s="269" t="s">
        <v>2942</v>
      </c>
      <c r="C472" s="270" t="s">
        <v>2943</v>
      </c>
      <c r="D472" s="364">
        <v>0</v>
      </c>
      <c r="E472" s="268"/>
      <c r="F472" s="258"/>
    </row>
    <row r="473" spans="1:6" ht="15" thickBot="1" x14ac:dyDescent="0.35">
      <c r="A473" s="325"/>
      <c r="B473" s="269"/>
      <c r="C473" s="270"/>
      <c r="D473" s="375"/>
      <c r="E473" s="268"/>
      <c r="F473" s="258"/>
    </row>
    <row r="474" spans="1:6" ht="15" thickBot="1" x14ac:dyDescent="0.35">
      <c r="A474" s="325"/>
      <c r="B474" s="308"/>
      <c r="C474" s="309" t="s">
        <v>2709</v>
      </c>
      <c r="D474" s="347">
        <f>SUM(D463:D473)</f>
        <v>0</v>
      </c>
      <c r="E474" s="347">
        <f>+E462</f>
        <v>0</v>
      </c>
      <c r="F474" s="258"/>
    </row>
    <row r="475" spans="1:6" ht="15" thickBot="1" x14ac:dyDescent="0.35">
      <c r="A475" s="325"/>
      <c r="B475" s="269"/>
      <c r="C475" s="270"/>
      <c r="D475" s="267"/>
      <c r="E475" s="268"/>
      <c r="F475" s="258"/>
    </row>
    <row r="476" spans="1:6" ht="15" thickBot="1" x14ac:dyDescent="0.35">
      <c r="A476" s="325"/>
      <c r="B476" s="356">
        <v>6</v>
      </c>
      <c r="C476" s="357" t="s">
        <v>188</v>
      </c>
      <c r="D476" s="376"/>
      <c r="E476" s="359">
        <f>+E477+E481</f>
        <v>0</v>
      </c>
      <c r="F476" s="258"/>
    </row>
    <row r="477" spans="1:6" x14ac:dyDescent="0.3">
      <c r="A477" s="325"/>
      <c r="B477" s="360" t="s">
        <v>2944</v>
      </c>
      <c r="C477" s="361" t="s">
        <v>2945</v>
      </c>
      <c r="D477" s="377"/>
      <c r="E477" s="343">
        <f>+D478+D479</f>
        <v>0</v>
      </c>
      <c r="F477" s="258"/>
    </row>
    <row r="478" spans="1:6" x14ac:dyDescent="0.3">
      <c r="A478" s="326"/>
      <c r="B478" s="279" t="s">
        <v>189</v>
      </c>
      <c r="C478" s="273" t="s">
        <v>2946</v>
      </c>
      <c r="D478" s="301"/>
      <c r="E478" s="296"/>
      <c r="F478" s="328"/>
    </row>
    <row r="479" spans="1:6" x14ac:dyDescent="0.3">
      <c r="A479" s="325"/>
      <c r="B479" s="279" t="s">
        <v>181</v>
      </c>
      <c r="C479" s="270" t="s">
        <v>2947</v>
      </c>
      <c r="D479" s="267">
        <v>0</v>
      </c>
      <c r="E479" s="268"/>
      <c r="F479" s="258"/>
    </row>
    <row r="480" spans="1:6" x14ac:dyDescent="0.3">
      <c r="A480" s="325"/>
      <c r="B480" s="279"/>
      <c r="C480" s="270"/>
      <c r="D480" s="267"/>
      <c r="E480" s="268"/>
      <c r="F480" s="258"/>
    </row>
    <row r="481" spans="1:6" x14ac:dyDescent="0.3">
      <c r="A481" s="325"/>
      <c r="B481" s="339" t="s">
        <v>190</v>
      </c>
      <c r="C481" s="341" t="s">
        <v>2948</v>
      </c>
      <c r="D481" s="342"/>
      <c r="E481" s="343">
        <f>+D482</f>
        <v>0</v>
      </c>
      <c r="F481" s="258"/>
    </row>
    <row r="482" spans="1:6" x14ac:dyDescent="0.3">
      <c r="A482" s="325"/>
      <c r="B482" s="269" t="s">
        <v>180</v>
      </c>
      <c r="C482" s="270" t="s">
        <v>2949</v>
      </c>
      <c r="D482" s="267">
        <v>0</v>
      </c>
      <c r="E482" s="268"/>
      <c r="F482" s="258"/>
    </row>
    <row r="483" spans="1:6" ht="15" thickBot="1" x14ac:dyDescent="0.35">
      <c r="A483" s="325"/>
      <c r="B483" s="269"/>
      <c r="C483" s="270"/>
      <c r="D483" s="267"/>
      <c r="E483" s="268"/>
      <c r="F483" s="258"/>
    </row>
    <row r="484" spans="1:6" ht="15" thickBot="1" x14ac:dyDescent="0.35">
      <c r="A484" s="325"/>
      <c r="B484" s="308"/>
      <c r="C484" s="345" t="s">
        <v>2709</v>
      </c>
      <c r="D484" s="347">
        <f>SUM(D476:D483)</f>
        <v>0</v>
      </c>
      <c r="E484" s="347">
        <f>+E476</f>
        <v>0</v>
      </c>
      <c r="F484" s="258"/>
    </row>
    <row r="485" spans="1:6" x14ac:dyDescent="0.3">
      <c r="A485" s="325"/>
      <c r="B485" s="270"/>
      <c r="C485" s="327"/>
      <c r="D485" s="315"/>
      <c r="E485" s="315"/>
      <c r="F485" s="258"/>
    </row>
    <row r="486" spans="1:6" ht="15" thickBot="1" x14ac:dyDescent="0.35">
      <c r="A486" s="325"/>
      <c r="B486" s="325"/>
      <c r="C486" s="325"/>
      <c r="D486" s="281"/>
      <c r="E486" s="281"/>
      <c r="F486" s="258"/>
    </row>
    <row r="487" spans="1:6" x14ac:dyDescent="0.3">
      <c r="A487" s="325"/>
      <c r="B487" s="378">
        <v>1</v>
      </c>
      <c r="C487" s="379" t="s">
        <v>2579</v>
      </c>
      <c r="D487" s="380">
        <f>E374</f>
        <v>0</v>
      </c>
      <c r="E487" s="381"/>
      <c r="F487" s="258">
        <f>D487/2</f>
        <v>0</v>
      </c>
    </row>
    <row r="488" spans="1:6" x14ac:dyDescent="0.3">
      <c r="A488" s="325"/>
      <c r="B488" s="314">
        <v>2</v>
      </c>
      <c r="C488" s="327" t="s">
        <v>2710</v>
      </c>
      <c r="D488" s="315">
        <f>+E431</f>
        <v>0</v>
      </c>
      <c r="E488" s="321"/>
      <c r="F488" s="258">
        <f>D488/2</f>
        <v>0</v>
      </c>
    </row>
    <row r="489" spans="1:6" x14ac:dyDescent="0.3">
      <c r="A489" s="325"/>
      <c r="B489" s="314">
        <v>5</v>
      </c>
      <c r="C489" s="327" t="s">
        <v>2870</v>
      </c>
      <c r="D489" s="315">
        <f>+E462</f>
        <v>0</v>
      </c>
      <c r="E489" s="321"/>
      <c r="F489" s="258">
        <f>D489/2</f>
        <v>0</v>
      </c>
    </row>
    <row r="490" spans="1:6" ht="15" thickBot="1" x14ac:dyDescent="0.35">
      <c r="A490" s="325"/>
      <c r="B490" s="382">
        <f>+B476</f>
        <v>6</v>
      </c>
      <c r="C490" s="383" t="str">
        <f>+C476</f>
        <v>TRANSFERENCIAS CORRIENTES</v>
      </c>
      <c r="D490" s="384">
        <f>+E476</f>
        <v>0</v>
      </c>
      <c r="E490" s="385"/>
      <c r="F490" s="258"/>
    </row>
    <row r="491" spans="1:6" ht="18" thickBot="1" x14ac:dyDescent="0.6">
      <c r="A491" s="325"/>
      <c r="B491" s="386"/>
      <c r="C491" s="387" t="s">
        <v>2934</v>
      </c>
      <c r="D491" s="388">
        <f>+D489+D488+D487+D364+D490</f>
        <v>0</v>
      </c>
      <c r="E491" s="389"/>
      <c r="F491" s="258"/>
    </row>
    <row r="492" spans="1:6" x14ac:dyDescent="0.3">
      <c r="A492" s="325"/>
      <c r="B492" s="325"/>
      <c r="C492" s="325"/>
      <c r="D492" s="281"/>
      <c r="E492" s="281"/>
      <c r="F492" s="258"/>
    </row>
    <row r="493" spans="1:6" x14ac:dyDescent="0.3">
      <c r="A493" s="325"/>
      <c r="B493" s="325"/>
      <c r="C493" s="325"/>
      <c r="D493" s="281"/>
      <c r="E493" s="281"/>
      <c r="F493" s="258"/>
    </row>
    <row r="494" spans="1:6" x14ac:dyDescent="0.3">
      <c r="A494" s="325"/>
      <c r="B494" s="325"/>
      <c r="C494" s="10" t="s">
        <v>2950</v>
      </c>
      <c r="D494" s="442">
        <f>T.H!D42</f>
        <v>0</v>
      </c>
      <c r="E494" s="366"/>
      <c r="F494" s="366"/>
    </row>
    <row r="495" spans="1:6" x14ac:dyDescent="0.3">
      <c r="A495" s="325"/>
      <c r="B495" s="325"/>
      <c r="C495" s="10" t="s">
        <v>2954</v>
      </c>
      <c r="D495" s="439">
        <f>D491</f>
        <v>0</v>
      </c>
      <c r="E495" s="366"/>
      <c r="F495" s="366"/>
    </row>
    <row r="496" spans="1:6" ht="15" thickBot="1" x14ac:dyDescent="0.35">
      <c r="A496" s="325"/>
      <c r="B496" s="325"/>
      <c r="C496" s="325" t="s">
        <v>2951</v>
      </c>
      <c r="D496" s="440">
        <f>T.I!F49</f>
        <v>0</v>
      </c>
      <c r="E496" s="281"/>
      <c r="F496" s="258"/>
    </row>
    <row r="497" spans="1:6" ht="15" thickBot="1" x14ac:dyDescent="0.35">
      <c r="A497" s="325"/>
      <c r="B497" s="325"/>
      <c r="C497" s="390" t="s">
        <v>2952</v>
      </c>
      <c r="D497" s="441">
        <f>SUM(D494:D496)</f>
        <v>0</v>
      </c>
      <c r="E497" s="281"/>
      <c r="F497" s="258"/>
    </row>
  </sheetData>
  <mergeCells count="1">
    <mergeCell ref="B372:E372"/>
  </mergeCells>
  <pageMargins left="0.7" right="0.7" top="0.75" bottom="0.75" header="0.3" footer="0.3"/>
  <pageSetup orientation="portrait"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46"/>
  <sheetViews>
    <sheetView topLeftCell="A37" workbookViewId="0">
      <selection activeCell="B46" sqref="B46:D46"/>
    </sheetView>
  </sheetViews>
  <sheetFormatPr baseColWidth="10" defaultRowHeight="14.4" x14ac:dyDescent="0.3"/>
  <cols>
    <col min="2" max="2" width="50.109375" customWidth="1"/>
    <col min="3" max="12" width="29.109375" customWidth="1"/>
  </cols>
  <sheetData>
    <row r="1" spans="2:12" ht="15" thickBot="1" x14ac:dyDescent="0.35"/>
    <row r="2" spans="2:12" ht="15" thickBot="1" x14ac:dyDescent="0.35">
      <c r="B2" s="467" t="s">
        <v>1949</v>
      </c>
      <c r="C2" s="468"/>
      <c r="D2" s="469"/>
    </row>
    <row r="3" spans="2:12" ht="16.2" thickBot="1" x14ac:dyDescent="0.35">
      <c r="B3" s="470"/>
      <c r="C3" s="471"/>
      <c r="D3" s="472"/>
      <c r="E3" s="79"/>
      <c r="F3" s="475" t="s">
        <v>1975</v>
      </c>
      <c r="G3" s="476"/>
      <c r="H3" s="477"/>
      <c r="L3" s="79"/>
    </row>
    <row r="4" spans="2:12" ht="15" thickBot="1" x14ac:dyDescent="0.35">
      <c r="B4" s="139" t="s">
        <v>175</v>
      </c>
      <c r="C4" s="140" t="s">
        <v>1950</v>
      </c>
      <c r="D4" s="141"/>
    </row>
    <row r="5" spans="2:12" x14ac:dyDescent="0.3">
      <c r="B5" s="142" t="s">
        <v>191</v>
      </c>
      <c r="C5" s="143"/>
      <c r="D5" s="143"/>
      <c r="F5" s="192" t="s">
        <v>1952</v>
      </c>
      <c r="G5" s="197" t="s">
        <v>1976</v>
      </c>
      <c r="H5" s="193" t="s">
        <v>1953</v>
      </c>
    </row>
    <row r="6" spans="2:12" ht="15" thickBot="1" x14ac:dyDescent="0.35">
      <c r="B6" s="144" t="s">
        <v>1951</v>
      </c>
      <c r="C6" s="145"/>
      <c r="D6" s="146"/>
      <c r="F6" s="194"/>
      <c r="G6" s="195">
        <f>+F6*1.4%</f>
        <v>0</v>
      </c>
      <c r="H6" s="196">
        <f>+F6+G6</f>
        <v>0</v>
      </c>
    </row>
    <row r="7" spans="2:12" ht="15" thickBot="1" x14ac:dyDescent="0.35">
      <c r="B7" s="147" t="s">
        <v>1954</v>
      </c>
      <c r="C7" s="148">
        <f>+H6</f>
        <v>0</v>
      </c>
      <c r="D7" s="146"/>
      <c r="F7" s="83"/>
      <c r="J7" s="83">
        <f>+C7-H6</f>
        <v>0</v>
      </c>
    </row>
    <row r="8" spans="2:12" x14ac:dyDescent="0.3">
      <c r="B8" s="149" t="s">
        <v>1955</v>
      </c>
      <c r="C8" s="150"/>
      <c r="D8" s="151"/>
      <c r="I8" s="83"/>
    </row>
    <row r="9" spans="2:12" x14ac:dyDescent="0.3">
      <c r="B9" s="152" t="s">
        <v>1956</v>
      </c>
      <c r="C9" s="150"/>
      <c r="D9" s="153"/>
    </row>
    <row r="10" spans="2:12" ht="15" thickBot="1" x14ac:dyDescent="0.35">
      <c r="B10" s="152"/>
      <c r="C10" s="150"/>
      <c r="D10" s="153"/>
    </row>
    <row r="11" spans="2:12" x14ac:dyDescent="0.3">
      <c r="B11" s="143" t="s">
        <v>192</v>
      </c>
      <c r="C11" s="9"/>
      <c r="D11" s="143"/>
    </row>
    <row r="12" spans="2:12" x14ac:dyDescent="0.3">
      <c r="B12" s="154" t="s">
        <v>1957</v>
      </c>
      <c r="C12" s="155"/>
      <c r="D12" s="156"/>
    </row>
    <row r="13" spans="2:12" x14ac:dyDescent="0.3">
      <c r="B13" s="154" t="s">
        <v>1958</v>
      </c>
      <c r="C13" s="155"/>
      <c r="D13" s="156"/>
    </row>
    <row r="14" spans="2:12" ht="15" thickBot="1" x14ac:dyDescent="0.35">
      <c r="B14" s="154"/>
      <c r="C14" s="155"/>
      <c r="D14" s="156"/>
    </row>
    <row r="15" spans="2:12" ht="18" thickBot="1" x14ac:dyDescent="0.6">
      <c r="B15" s="157"/>
      <c r="C15" s="158"/>
      <c r="D15" s="159">
        <f>SUM(D6:D13)</f>
        <v>0</v>
      </c>
    </row>
    <row r="16" spans="2:12" x14ac:dyDescent="0.3">
      <c r="B16" s="143" t="s">
        <v>194</v>
      </c>
      <c r="C16" s="9"/>
      <c r="D16" s="143"/>
    </row>
    <row r="17" spans="2:5" x14ac:dyDescent="0.3">
      <c r="B17" s="154" t="s">
        <v>1959</v>
      </c>
      <c r="C17" s="155">
        <v>0</v>
      </c>
      <c r="D17" s="156">
        <f>+D15*C17</f>
        <v>0</v>
      </c>
    </row>
    <row r="18" spans="2:5" x14ac:dyDescent="0.3">
      <c r="B18" s="154" t="s">
        <v>1960</v>
      </c>
      <c r="C18" s="160">
        <v>0</v>
      </c>
      <c r="D18" s="156">
        <f>+D15*C18</f>
        <v>0</v>
      </c>
    </row>
    <row r="19" spans="2:5" ht="27" x14ac:dyDescent="0.3">
      <c r="B19" s="161" t="s">
        <v>1961</v>
      </c>
      <c r="C19" s="162">
        <v>0</v>
      </c>
      <c r="D19" s="156">
        <f>+D15*C19</f>
        <v>0</v>
      </c>
    </row>
    <row r="20" spans="2:5" x14ac:dyDescent="0.3">
      <c r="B20" s="154" t="s">
        <v>1962</v>
      </c>
      <c r="C20" s="163">
        <v>8.3333332999999996E-2</v>
      </c>
      <c r="D20" s="164">
        <f>+D15*C20</f>
        <v>0</v>
      </c>
    </row>
    <row r="21" spans="2:5" x14ac:dyDescent="0.3">
      <c r="B21" s="154" t="s">
        <v>1963</v>
      </c>
      <c r="C21" s="165">
        <v>8.3333333300000006E-2</v>
      </c>
      <c r="D21" s="164">
        <f>+(D15+D18+D19+D17)*C21</f>
        <v>0</v>
      </c>
      <c r="E21" s="83"/>
    </row>
    <row r="22" spans="2:5" ht="15" thickBot="1" x14ac:dyDescent="0.35">
      <c r="B22" s="154"/>
      <c r="C22" s="166"/>
      <c r="D22" s="164"/>
      <c r="E22" s="83"/>
    </row>
    <row r="23" spans="2:5" ht="18" thickBot="1" x14ac:dyDescent="0.6">
      <c r="B23" s="157" t="s">
        <v>193</v>
      </c>
      <c r="C23" s="158">
        <f>+D23-D21</f>
        <v>0</v>
      </c>
      <c r="D23" s="159">
        <f>SUM(D15:D21)</f>
        <v>0</v>
      </c>
    </row>
    <row r="24" spans="2:5" ht="15.6" x14ac:dyDescent="0.3">
      <c r="B24" s="167" t="s">
        <v>195</v>
      </c>
      <c r="C24" s="168"/>
      <c r="D24" s="169"/>
    </row>
    <row r="25" spans="2:5" x14ac:dyDescent="0.3">
      <c r="B25" s="170" t="s">
        <v>1964</v>
      </c>
      <c r="C25" s="171">
        <v>9.2499999999999999E-2</v>
      </c>
      <c r="D25" s="172">
        <f>+C23*C25</f>
        <v>0</v>
      </c>
    </row>
    <row r="26" spans="2:5" x14ac:dyDescent="0.3">
      <c r="B26" s="170" t="s">
        <v>1965</v>
      </c>
      <c r="C26" s="171">
        <v>5.0000000000000001E-3</v>
      </c>
      <c r="D26" s="172">
        <f>+C23*C26</f>
        <v>0</v>
      </c>
    </row>
    <row r="27" spans="2:5" x14ac:dyDescent="0.3">
      <c r="B27" s="170"/>
      <c r="C27" s="171"/>
      <c r="D27" s="172"/>
    </row>
    <row r="28" spans="2:5" x14ac:dyDescent="0.3">
      <c r="B28" s="170" t="s">
        <v>1966</v>
      </c>
      <c r="C28" s="171">
        <v>5.2499999999999998E-2</v>
      </c>
      <c r="D28" s="172">
        <f>+C23*C28</f>
        <v>0</v>
      </c>
    </row>
    <row r="29" spans="2:5" x14ac:dyDescent="0.3">
      <c r="B29" s="170" t="s">
        <v>1967</v>
      </c>
      <c r="C29" s="171">
        <v>0.03</v>
      </c>
      <c r="D29" s="172">
        <f>+C23*C29</f>
        <v>0</v>
      </c>
    </row>
    <row r="30" spans="2:5" x14ac:dyDescent="0.3">
      <c r="B30" s="170" t="s">
        <v>1968</v>
      </c>
      <c r="C30" s="171">
        <v>1.4999999999999999E-2</v>
      </c>
      <c r="D30" s="172">
        <f>+C23*C30</f>
        <v>0</v>
      </c>
    </row>
    <row r="31" spans="2:5" x14ac:dyDescent="0.3">
      <c r="B31" s="170" t="s">
        <v>1969</v>
      </c>
      <c r="C31" s="173">
        <v>5.33E-2</v>
      </c>
      <c r="D31" s="174"/>
    </row>
    <row r="32" spans="2:5" ht="15" thickBot="1" x14ac:dyDescent="0.35">
      <c r="B32" s="170"/>
      <c r="C32" s="175"/>
      <c r="D32" s="174"/>
    </row>
    <row r="33" spans="2:4" ht="18" thickBot="1" x14ac:dyDescent="0.6">
      <c r="B33" s="157" t="s">
        <v>196</v>
      </c>
      <c r="C33" s="159"/>
      <c r="D33" s="159">
        <f>SUM(D25:D31)</f>
        <v>0</v>
      </c>
    </row>
    <row r="34" spans="2:4" x14ac:dyDescent="0.3">
      <c r="B34" s="170"/>
      <c r="C34" s="176"/>
      <c r="D34" s="156"/>
    </row>
    <row r="35" spans="2:4" x14ac:dyDescent="0.3">
      <c r="B35" s="177" t="s">
        <v>1970</v>
      </c>
      <c r="C35" s="176">
        <v>0.01</v>
      </c>
      <c r="D35" s="178">
        <f>+C23*C35</f>
        <v>0</v>
      </c>
    </row>
    <row r="36" spans="2:4" ht="16.2" thickBot="1" x14ac:dyDescent="0.35">
      <c r="B36" s="179"/>
      <c r="C36" s="180"/>
      <c r="D36" s="181"/>
    </row>
    <row r="37" spans="2:4" ht="18" thickBot="1" x14ac:dyDescent="0.6">
      <c r="B37" s="157" t="s">
        <v>1971</v>
      </c>
      <c r="C37" s="182">
        <f>+C35+C30+C29+C28+C26+C25+C21</f>
        <v>0.28833333329999999</v>
      </c>
      <c r="D37" s="159">
        <f>+D35</f>
        <v>0</v>
      </c>
    </row>
    <row r="38" spans="2:4" ht="15" thickBot="1" x14ac:dyDescent="0.35">
      <c r="B38" s="183"/>
      <c r="C38" s="184"/>
      <c r="D38" s="185"/>
    </row>
    <row r="39" spans="2:4" ht="15" thickBot="1" x14ac:dyDescent="0.35">
      <c r="B39" s="186" t="s">
        <v>1972</v>
      </c>
      <c r="C39" s="187"/>
      <c r="D39" s="188"/>
    </row>
    <row r="40" spans="2:4" x14ac:dyDescent="0.3">
      <c r="B40" s="183"/>
      <c r="C40" s="187"/>
      <c r="D40" s="185"/>
    </row>
    <row r="41" spans="2:4" ht="15" thickBot="1" x14ac:dyDescent="0.35">
      <c r="B41" s="183"/>
      <c r="C41" s="187"/>
      <c r="D41" s="185"/>
    </row>
    <row r="42" spans="2:4" ht="15" thickBot="1" x14ac:dyDescent="0.35">
      <c r="B42" s="189" t="s">
        <v>1973</v>
      </c>
      <c r="C42" s="190">
        <f>+C35+C31+C30+C29+C28+C26+C25+C21+C20+C19+C18+C17</f>
        <v>0.42496666630000002</v>
      </c>
      <c r="D42" s="191">
        <f>+D37+D23+D33</f>
        <v>0</v>
      </c>
    </row>
    <row r="43" spans="2:4" x14ac:dyDescent="0.3">
      <c r="C43" s="10"/>
    </row>
    <row r="44" spans="2:4" x14ac:dyDescent="0.3">
      <c r="C44" s="10"/>
    </row>
    <row r="45" spans="2:4" x14ac:dyDescent="0.3">
      <c r="B45" s="474"/>
      <c r="C45" s="474"/>
      <c r="D45" s="474"/>
    </row>
    <row r="46" spans="2:4" x14ac:dyDescent="0.3">
      <c r="B46" s="473" t="s">
        <v>1974</v>
      </c>
      <c r="C46" s="473"/>
      <c r="D46" s="473"/>
    </row>
  </sheetData>
  <mergeCells count="5">
    <mergeCell ref="B2:D2"/>
    <mergeCell ref="B3:D3"/>
    <mergeCell ref="B46:D46"/>
    <mergeCell ref="B45:D45"/>
    <mergeCell ref="F3:H3"/>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topLeftCell="A40" workbookViewId="0">
      <selection activeCell="E51" sqref="E51"/>
    </sheetView>
  </sheetViews>
  <sheetFormatPr baseColWidth="10" defaultRowHeight="14.4" x14ac:dyDescent="0.3"/>
  <cols>
    <col min="2" max="2" width="63" customWidth="1"/>
    <col min="3" max="3" width="15.109375" customWidth="1"/>
    <col min="5" max="5" width="15.6640625" customWidth="1"/>
    <col min="6" max="6" width="20.5546875" customWidth="1"/>
  </cols>
  <sheetData>
    <row r="1" spans="2:6" x14ac:dyDescent="0.3">
      <c r="B1" s="478" t="s">
        <v>2955</v>
      </c>
      <c r="C1" s="479"/>
      <c r="D1" s="479"/>
      <c r="E1" s="479"/>
      <c r="F1" s="480"/>
    </row>
    <row r="2" spans="2:6" x14ac:dyDescent="0.3">
      <c r="B2" s="391"/>
      <c r="C2" s="255"/>
      <c r="D2" s="255"/>
      <c r="E2" s="255"/>
      <c r="F2" s="255"/>
    </row>
    <row r="3" spans="2:6" ht="15" thickBot="1" x14ac:dyDescent="0.35">
      <c r="B3" s="392" t="s">
        <v>197</v>
      </c>
      <c r="C3" s="481" t="str">
        <f>VLOOKUP(B3,[2]Catálogo!$B$3:$C$110,2,0)</f>
        <v>Materiales y productos eléctricos, telefónicos y de cómputo</v>
      </c>
      <c r="D3" s="481"/>
      <c r="E3" s="481"/>
      <c r="F3" s="481"/>
    </row>
    <row r="4" spans="2:6" x14ac:dyDescent="0.3">
      <c r="B4" s="393" t="s">
        <v>2956</v>
      </c>
      <c r="C4" s="393" t="s">
        <v>2957</v>
      </c>
      <c r="D4" s="393" t="s">
        <v>2958</v>
      </c>
      <c r="E4" s="393" t="s">
        <v>2959</v>
      </c>
      <c r="F4" s="393" t="s">
        <v>2578</v>
      </c>
    </row>
    <row r="5" spans="2:6" x14ac:dyDescent="0.3">
      <c r="B5" s="394" t="s">
        <v>2752</v>
      </c>
      <c r="C5" s="395"/>
      <c r="D5" s="395">
        <v>0</v>
      </c>
      <c r="E5" s="396">
        <v>25000</v>
      </c>
      <c r="F5" s="396">
        <f>+E5*D5</f>
        <v>0</v>
      </c>
    </row>
    <row r="6" spans="2:6" x14ac:dyDescent="0.3">
      <c r="B6" s="394" t="s">
        <v>2753</v>
      </c>
      <c r="C6" s="395"/>
      <c r="D6" s="395">
        <v>0</v>
      </c>
      <c r="E6" s="396">
        <v>10000</v>
      </c>
      <c r="F6" s="396">
        <f>+E6*D6</f>
        <v>0</v>
      </c>
    </row>
    <row r="7" spans="2:6" x14ac:dyDescent="0.3">
      <c r="B7" s="394" t="s">
        <v>2755</v>
      </c>
      <c r="C7" s="395"/>
      <c r="D7" s="395">
        <v>0</v>
      </c>
      <c r="E7" s="396"/>
      <c r="F7" s="396">
        <f>+E7*D7</f>
        <v>0</v>
      </c>
    </row>
    <row r="8" spans="2:6" x14ac:dyDescent="0.3">
      <c r="B8" s="391" t="s">
        <v>2756</v>
      </c>
      <c r="C8" s="395"/>
      <c r="D8" s="395">
        <v>0</v>
      </c>
      <c r="E8" s="396"/>
      <c r="F8" s="396">
        <f>+E8*D8</f>
        <v>0</v>
      </c>
    </row>
    <row r="9" spans="2:6" x14ac:dyDescent="0.3">
      <c r="B9" s="394" t="s">
        <v>2757</v>
      </c>
      <c r="C9" s="395"/>
      <c r="D9" s="395">
        <v>0</v>
      </c>
      <c r="E9" s="396"/>
      <c r="F9" s="396">
        <f>+E9*D9</f>
        <v>0</v>
      </c>
    </row>
    <row r="10" spans="2:6" ht="17.399999999999999" x14ac:dyDescent="0.55000000000000004">
      <c r="B10" s="397" t="s">
        <v>2934</v>
      </c>
      <c r="C10" s="398"/>
      <c r="D10" s="398"/>
      <c r="E10" s="399"/>
      <c r="F10" s="400">
        <f>SUM(F5:F9)</f>
        <v>0</v>
      </c>
    </row>
    <row r="11" spans="2:6" x14ac:dyDescent="0.3">
      <c r="B11" s="391"/>
      <c r="C11" s="255"/>
      <c r="D11" s="255"/>
      <c r="E11" s="255"/>
      <c r="F11" s="401"/>
    </row>
    <row r="12" spans="2:6" x14ac:dyDescent="0.3">
      <c r="B12" s="391"/>
      <c r="C12" s="255"/>
      <c r="D12" s="255"/>
      <c r="E12" s="255"/>
      <c r="F12" s="401"/>
    </row>
    <row r="13" spans="2:6" ht="15" thickBot="1" x14ac:dyDescent="0.35">
      <c r="B13" s="392" t="s">
        <v>184</v>
      </c>
      <c r="C13" s="481" t="s">
        <v>2960</v>
      </c>
      <c r="D13" s="481"/>
      <c r="E13" s="481"/>
      <c r="F13" s="481"/>
    </row>
    <row r="14" spans="2:6" x14ac:dyDescent="0.3">
      <c r="B14" s="393" t="s">
        <v>2956</v>
      </c>
      <c r="C14" s="393" t="s">
        <v>2957</v>
      </c>
      <c r="D14" s="393" t="s">
        <v>2958</v>
      </c>
      <c r="E14" s="393" t="s">
        <v>2959</v>
      </c>
      <c r="F14" s="393" t="s">
        <v>2578</v>
      </c>
    </row>
    <row r="15" spans="2:6" x14ac:dyDescent="0.3">
      <c r="B15" s="394" t="s">
        <v>2961</v>
      </c>
      <c r="C15" s="402"/>
      <c r="D15" s="402">
        <v>0</v>
      </c>
      <c r="E15" s="403">
        <v>500000</v>
      </c>
      <c r="F15" s="404">
        <f>+E15*D15</f>
        <v>0</v>
      </c>
    </row>
    <row r="16" spans="2:6" x14ac:dyDescent="0.3">
      <c r="B16" s="394" t="s">
        <v>2962</v>
      </c>
      <c r="C16" s="402"/>
      <c r="D16" s="402">
        <v>0</v>
      </c>
      <c r="E16" s="403">
        <v>350000</v>
      </c>
      <c r="F16" s="404">
        <f>+E16*D16</f>
        <v>0</v>
      </c>
    </row>
    <row r="17" spans="2:6" x14ac:dyDescent="0.3">
      <c r="B17" s="394" t="s">
        <v>2963</v>
      </c>
      <c r="C17" s="402"/>
      <c r="D17" s="402">
        <v>0</v>
      </c>
      <c r="E17" s="403">
        <v>150000</v>
      </c>
      <c r="F17" s="404">
        <f>+E17*D17</f>
        <v>0</v>
      </c>
    </row>
    <row r="18" spans="2:6" x14ac:dyDescent="0.3">
      <c r="B18" s="394"/>
      <c r="C18" s="402"/>
      <c r="D18" s="402">
        <v>0</v>
      </c>
      <c r="E18" s="403"/>
      <c r="F18" s="404">
        <f>+E18*D18</f>
        <v>0</v>
      </c>
    </row>
    <row r="19" spans="2:6" ht="17.399999999999999" x14ac:dyDescent="0.55000000000000004">
      <c r="B19" s="405" t="s">
        <v>2964</v>
      </c>
      <c r="C19" s="406"/>
      <c r="D19" s="406"/>
      <c r="E19" s="407"/>
      <c r="F19" s="400">
        <f>SUM(F15:F18)</f>
        <v>0</v>
      </c>
    </row>
    <row r="20" spans="2:6" x14ac:dyDescent="0.3">
      <c r="B20" s="408"/>
      <c r="C20" s="409"/>
      <c r="D20" s="409"/>
      <c r="E20" s="409"/>
      <c r="F20" s="401"/>
    </row>
    <row r="21" spans="2:6" ht="15" thickBot="1" x14ac:dyDescent="0.35">
      <c r="B21" s="392" t="s">
        <v>186</v>
      </c>
      <c r="C21" s="482" t="s">
        <v>2965</v>
      </c>
      <c r="D21" s="483"/>
      <c r="E21" s="483"/>
      <c r="F21" s="484"/>
    </row>
    <row r="22" spans="2:6" x14ac:dyDescent="0.3">
      <c r="B22" s="393" t="s">
        <v>2956</v>
      </c>
      <c r="C22" s="410" t="s">
        <v>2957</v>
      </c>
      <c r="D22" s="410" t="s">
        <v>2958</v>
      </c>
      <c r="E22" s="410" t="s">
        <v>2959</v>
      </c>
      <c r="F22" s="410" t="s">
        <v>2578</v>
      </c>
    </row>
    <row r="23" spans="2:6" x14ac:dyDescent="0.3">
      <c r="B23" s="411" t="s">
        <v>2966</v>
      </c>
      <c r="C23" s="402"/>
      <c r="D23" s="402">
        <v>0</v>
      </c>
      <c r="E23" s="403">
        <v>160000</v>
      </c>
      <c r="F23" s="404">
        <f>+E23*D23</f>
        <v>0</v>
      </c>
    </row>
    <row r="24" spans="2:6" x14ac:dyDescent="0.3">
      <c r="B24" s="412" t="s">
        <v>2902</v>
      </c>
      <c r="C24" s="402"/>
      <c r="D24" s="402">
        <v>0</v>
      </c>
      <c r="E24" s="403">
        <v>1000000</v>
      </c>
      <c r="F24" s="404">
        <f>+E24*D24</f>
        <v>0</v>
      </c>
    </row>
    <row r="25" spans="2:6" x14ac:dyDescent="0.3">
      <c r="B25" s="412" t="s">
        <v>2903</v>
      </c>
      <c r="C25" s="402"/>
      <c r="D25" s="402">
        <v>0</v>
      </c>
      <c r="E25" s="403"/>
      <c r="F25" s="404"/>
    </row>
    <row r="26" spans="2:6" x14ac:dyDescent="0.3">
      <c r="B26" s="394" t="s">
        <v>2905</v>
      </c>
      <c r="C26" s="402"/>
      <c r="D26" s="402">
        <v>0</v>
      </c>
      <c r="E26" s="403"/>
      <c r="F26" s="404">
        <f>+E26*D26</f>
        <v>0</v>
      </c>
    </row>
    <row r="27" spans="2:6" x14ac:dyDescent="0.3">
      <c r="B27" s="412" t="s">
        <v>2906</v>
      </c>
      <c r="C27" s="413"/>
      <c r="D27" s="413">
        <v>0</v>
      </c>
      <c r="E27" s="414"/>
      <c r="F27" s="415">
        <f>+E27*D27</f>
        <v>0</v>
      </c>
    </row>
    <row r="28" spans="2:6" x14ac:dyDescent="0.3">
      <c r="B28" s="412" t="s">
        <v>2907</v>
      </c>
      <c r="C28" s="402"/>
      <c r="D28" s="402">
        <v>0</v>
      </c>
      <c r="E28" s="403"/>
      <c r="F28" s="404">
        <f>+E28*D28</f>
        <v>0</v>
      </c>
    </row>
    <row r="29" spans="2:6" x14ac:dyDescent="0.3">
      <c r="B29" s="411" t="s">
        <v>2967</v>
      </c>
      <c r="C29" s="402"/>
      <c r="D29" s="402">
        <v>0</v>
      </c>
      <c r="E29" s="403">
        <v>580000</v>
      </c>
      <c r="F29" s="404">
        <f>+E29*D29</f>
        <v>0</v>
      </c>
    </row>
    <row r="30" spans="2:6" ht="17.399999999999999" x14ac:dyDescent="0.55000000000000004">
      <c r="B30" s="405" t="s">
        <v>2964</v>
      </c>
      <c r="C30" s="406"/>
      <c r="D30" s="406"/>
      <c r="E30" s="407"/>
      <c r="F30" s="416">
        <f>SUM(F23:F29)</f>
        <v>0</v>
      </c>
    </row>
    <row r="31" spans="2:6" x14ac:dyDescent="0.3">
      <c r="B31" s="417"/>
      <c r="C31" s="418"/>
      <c r="D31" s="418"/>
      <c r="E31" s="418"/>
      <c r="F31" s="401"/>
    </row>
    <row r="32" spans="2:6" x14ac:dyDescent="0.3">
      <c r="B32" s="391"/>
      <c r="C32" s="255"/>
      <c r="D32" s="255"/>
      <c r="E32" s="255"/>
      <c r="F32" s="255"/>
    </row>
    <row r="33" spans="2:6" ht="15" thickBot="1" x14ac:dyDescent="0.35">
      <c r="B33" s="392" t="s">
        <v>198</v>
      </c>
      <c r="C33" s="482" t="s">
        <v>2968</v>
      </c>
      <c r="D33" s="483"/>
      <c r="E33" s="483"/>
      <c r="F33" s="484"/>
    </row>
    <row r="34" spans="2:6" ht="15" thickBot="1" x14ac:dyDescent="0.35">
      <c r="B34" s="419" t="s">
        <v>2956</v>
      </c>
      <c r="C34" s="393" t="s">
        <v>2957</v>
      </c>
      <c r="D34" s="393" t="s">
        <v>2958</v>
      </c>
      <c r="E34" s="393" t="s">
        <v>2959</v>
      </c>
      <c r="F34" s="393" t="s">
        <v>2578</v>
      </c>
    </row>
    <row r="35" spans="2:6" x14ac:dyDescent="0.3">
      <c r="B35" s="394" t="s">
        <v>2930</v>
      </c>
      <c r="C35" s="395"/>
      <c r="D35" s="395">
        <v>0</v>
      </c>
      <c r="E35" s="395"/>
      <c r="F35" s="396">
        <f t="shared" ref="F35:F40" si="0">+D35*E35</f>
        <v>0</v>
      </c>
    </row>
    <row r="36" spans="2:6" x14ac:dyDescent="0.3">
      <c r="B36" s="394" t="s">
        <v>2969</v>
      </c>
      <c r="C36" s="395"/>
      <c r="D36" s="395">
        <v>0</v>
      </c>
      <c r="E36" s="395"/>
      <c r="F36" s="396">
        <f t="shared" si="0"/>
        <v>0</v>
      </c>
    </row>
    <row r="37" spans="2:6" x14ac:dyDescent="0.3">
      <c r="B37" s="394" t="s">
        <v>2931</v>
      </c>
      <c r="C37" s="395"/>
      <c r="D37" s="395">
        <v>0</v>
      </c>
      <c r="E37" s="420"/>
      <c r="F37" s="396">
        <f t="shared" si="0"/>
        <v>0</v>
      </c>
    </row>
    <row r="38" spans="2:6" x14ac:dyDescent="0.3">
      <c r="B38" s="394" t="s">
        <v>2970</v>
      </c>
      <c r="C38" s="395"/>
      <c r="D38" s="395">
        <v>0</v>
      </c>
      <c r="E38" s="395"/>
      <c r="F38" s="396">
        <f t="shared" si="0"/>
        <v>0</v>
      </c>
    </row>
    <row r="39" spans="2:6" x14ac:dyDescent="0.3">
      <c r="B39" s="394" t="s">
        <v>2932</v>
      </c>
      <c r="C39" s="395"/>
      <c r="D39" s="395">
        <v>0</v>
      </c>
      <c r="E39" s="395"/>
      <c r="F39" s="396">
        <f t="shared" si="0"/>
        <v>0</v>
      </c>
    </row>
    <row r="40" spans="2:6" x14ac:dyDescent="0.3">
      <c r="B40" s="394" t="s">
        <v>2933</v>
      </c>
      <c r="C40" s="395"/>
      <c r="D40" s="395">
        <v>0</v>
      </c>
      <c r="E40" s="395"/>
      <c r="F40" s="396">
        <f t="shared" si="0"/>
        <v>0</v>
      </c>
    </row>
    <row r="41" spans="2:6" x14ac:dyDescent="0.3">
      <c r="B41" s="421" t="s">
        <v>2964</v>
      </c>
      <c r="C41" s="395"/>
      <c r="D41" s="395"/>
      <c r="E41" s="395"/>
      <c r="F41" s="422">
        <f>SUM(F35:F40)</f>
        <v>0</v>
      </c>
    </row>
    <row r="42" spans="2:6" x14ac:dyDescent="0.3">
      <c r="B42" s="391"/>
      <c r="C42" s="255"/>
      <c r="D42" s="255"/>
      <c r="E42" s="255"/>
      <c r="F42" s="255"/>
    </row>
    <row r="43" spans="2:6" x14ac:dyDescent="0.3">
      <c r="B43" s="485" t="s">
        <v>2971</v>
      </c>
      <c r="C43" s="486"/>
      <c r="D43" s="486"/>
      <c r="E43" s="486"/>
      <c r="F43" s="487"/>
    </row>
    <row r="44" spans="2:6" x14ac:dyDescent="0.3">
      <c r="B44" s="423" t="s">
        <v>2972</v>
      </c>
      <c r="C44" s="424" t="s">
        <v>2575</v>
      </c>
      <c r="D44" s="425"/>
      <c r="E44" s="425"/>
      <c r="F44" s="424" t="s">
        <v>2973</v>
      </c>
    </row>
    <row r="45" spans="2:6" x14ac:dyDescent="0.3">
      <c r="B45" s="426" t="str">
        <f>+C3</f>
        <v>Materiales y productos eléctricos, telefónicos y de cómputo</v>
      </c>
      <c r="C45" s="427" t="str">
        <f>+B3</f>
        <v>2.03.04</v>
      </c>
      <c r="D45" s="428"/>
      <c r="E45" s="398"/>
      <c r="F45" s="429">
        <f>+F10</f>
        <v>0</v>
      </c>
    </row>
    <row r="46" spans="2:6" x14ac:dyDescent="0.3">
      <c r="B46" s="426" t="str">
        <f>+C13</f>
        <v>Equipo de comunicación</v>
      </c>
      <c r="C46" s="430" t="str">
        <f>+B13</f>
        <v>5.01.03</v>
      </c>
      <c r="D46" s="431"/>
      <c r="E46" s="432"/>
      <c r="F46" s="433">
        <f>+F19</f>
        <v>0</v>
      </c>
    </row>
    <row r="47" spans="2:6" x14ac:dyDescent="0.3">
      <c r="B47" s="426" t="str">
        <f>+C21</f>
        <v>Equipo y programas de cómputo</v>
      </c>
      <c r="C47" s="427" t="str">
        <f>+B21</f>
        <v>5.01.05</v>
      </c>
      <c r="D47" s="428"/>
      <c r="E47" s="398"/>
      <c r="F47" s="429">
        <f>+F30</f>
        <v>0</v>
      </c>
    </row>
    <row r="48" spans="2:6" x14ac:dyDescent="0.3">
      <c r="B48" s="426" t="str">
        <f>+C33</f>
        <v>Bienes intangibles (Actualizaciones  y compra de licencias software)</v>
      </c>
      <c r="C48" s="434" t="str">
        <f>+B33</f>
        <v>5.99.03</v>
      </c>
      <c r="D48" s="435"/>
      <c r="E48" s="436"/>
      <c r="F48" s="437">
        <f>+F41</f>
        <v>0</v>
      </c>
    </row>
    <row r="49" spans="2:6" ht="17.399999999999999" x14ac:dyDescent="0.55000000000000004">
      <c r="B49" s="391"/>
      <c r="C49" s="478" t="s">
        <v>2952</v>
      </c>
      <c r="D49" s="479"/>
      <c r="E49" s="480"/>
      <c r="F49" s="438">
        <f>SUM(F45:F48)</f>
        <v>0</v>
      </c>
    </row>
  </sheetData>
  <mergeCells count="7">
    <mergeCell ref="C49:E49"/>
    <mergeCell ref="B1:F1"/>
    <mergeCell ref="C3:F3"/>
    <mergeCell ref="C13:F13"/>
    <mergeCell ref="C21:F21"/>
    <mergeCell ref="C33:F33"/>
    <mergeCell ref="B43:F4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F1002"/>
  <sheetViews>
    <sheetView topLeftCell="A4" zoomScale="66" zoomScaleNormal="66" workbookViewId="0">
      <selection activeCell="F14" sqref="F14:H14"/>
    </sheetView>
  </sheetViews>
  <sheetFormatPr baseColWidth="10" defaultColWidth="14.44140625" defaultRowHeight="18" x14ac:dyDescent="0.3"/>
  <cols>
    <col min="1" max="1" width="3" style="116" customWidth="1"/>
    <col min="2" max="2" width="32.5546875" style="116" customWidth="1"/>
    <col min="3" max="3" width="31" style="116" customWidth="1"/>
    <col min="4" max="4" width="18.109375" style="116" customWidth="1"/>
    <col min="5" max="5" width="16.6640625" style="116" customWidth="1"/>
    <col min="6" max="6" width="16" style="116" customWidth="1"/>
    <col min="7" max="7" width="19" style="116" customWidth="1"/>
    <col min="8" max="8" width="18.109375" style="116" customWidth="1"/>
    <col min="9" max="9" width="25.44140625" style="116" customWidth="1"/>
    <col min="10" max="10" width="23.109375" style="116" customWidth="1"/>
    <col min="11" max="11" width="18.88671875" style="116" customWidth="1"/>
    <col min="12" max="12" width="39.5546875" style="116" customWidth="1"/>
    <col min="13" max="13" width="17" style="116" customWidth="1"/>
    <col min="14" max="14" width="21.33203125" style="116" customWidth="1"/>
    <col min="15" max="15" width="18.44140625" style="116" customWidth="1"/>
    <col min="16" max="16" width="17.44140625" style="116" customWidth="1"/>
    <col min="17" max="17" width="18.109375" style="116" customWidth="1"/>
    <col min="18" max="18" width="21.44140625" style="116" customWidth="1"/>
    <col min="19" max="19" width="22.33203125" style="116" customWidth="1"/>
    <col min="20" max="20" width="19.109375" style="116" customWidth="1"/>
    <col min="21" max="22" width="14" style="116" customWidth="1"/>
    <col min="23" max="23" width="23" style="116" customWidth="1"/>
    <col min="24" max="25" width="17.88671875" style="116" customWidth="1"/>
    <col min="26" max="26" width="21.44140625" style="116" customWidth="1"/>
    <col min="27" max="27" width="16.88671875" style="116" customWidth="1"/>
    <col min="28" max="28" width="21.109375" style="116" customWidth="1"/>
    <col min="29" max="29" width="50.33203125" style="116" customWidth="1"/>
    <col min="30" max="31" width="14.44140625" style="116"/>
    <col min="32" max="32" width="17.5546875" style="116" customWidth="1"/>
    <col min="33" max="16384" width="14.44140625" style="116"/>
  </cols>
  <sheetData>
    <row r="1" spans="2:32" s="114" customFormat="1" ht="25.5" customHeight="1" thickBot="1" x14ac:dyDescent="0.35">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row>
    <row r="2" spans="2:32" ht="28.5" customHeight="1" x14ac:dyDescent="0.3">
      <c r="B2" s="613" t="s">
        <v>11</v>
      </c>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5"/>
      <c r="AD2" s="115"/>
      <c r="AE2" s="115"/>
      <c r="AF2" s="115"/>
    </row>
    <row r="3" spans="2:32" ht="28.5" customHeight="1" thickBot="1" x14ac:dyDescent="0.35">
      <c r="B3" s="616" t="s">
        <v>2267</v>
      </c>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8"/>
      <c r="AD3" s="115"/>
      <c r="AE3" s="115"/>
      <c r="AF3" s="115"/>
    </row>
    <row r="4" spans="2:32" ht="40.5" customHeight="1" thickBot="1" x14ac:dyDescent="0.35">
      <c r="B4" s="234" t="s">
        <v>2266</v>
      </c>
      <c r="C4" s="225"/>
      <c r="D4" s="222"/>
      <c r="E4" s="222"/>
      <c r="F4" s="222"/>
      <c r="G4" s="223"/>
      <c r="H4" s="223"/>
      <c r="I4" s="223"/>
      <c r="J4" s="223"/>
      <c r="K4" s="222"/>
      <c r="L4" s="222"/>
      <c r="M4" s="222"/>
      <c r="N4" s="222"/>
      <c r="O4" s="222"/>
      <c r="P4" s="222"/>
      <c r="Q4" s="222"/>
      <c r="R4" s="222"/>
      <c r="S4" s="222"/>
      <c r="T4" s="222"/>
      <c r="U4" s="222"/>
      <c r="V4" s="222"/>
      <c r="W4" s="222"/>
      <c r="X4" s="222"/>
      <c r="Y4" s="222"/>
      <c r="Z4" s="222"/>
      <c r="AA4" s="222"/>
      <c r="AB4" s="222"/>
      <c r="AC4" s="224"/>
      <c r="AD4" s="115"/>
      <c r="AE4" s="115"/>
      <c r="AF4" s="115"/>
    </row>
    <row r="5" spans="2:32" ht="44.25" customHeight="1" thickBot="1" x14ac:dyDescent="0.35">
      <c r="B5" s="213" t="s">
        <v>10</v>
      </c>
      <c r="C5" s="212" t="s">
        <v>49</v>
      </c>
      <c r="D5" s="625" t="s">
        <v>50</v>
      </c>
      <c r="E5" s="626"/>
      <c r="F5" s="619" t="s">
        <v>51</v>
      </c>
      <c r="G5" s="620"/>
      <c r="H5" s="580" t="s">
        <v>33</v>
      </c>
      <c r="I5" s="630"/>
      <c r="J5" s="581"/>
      <c r="K5" s="204"/>
      <c r="L5" s="204"/>
      <c r="M5" s="204"/>
      <c r="N5" s="204"/>
      <c r="O5" s="204"/>
      <c r="P5" s="204"/>
      <c r="Q5" s="204"/>
      <c r="R5" s="204"/>
      <c r="S5" s="204"/>
      <c r="T5" s="204"/>
      <c r="U5" s="204"/>
      <c r="V5" s="204"/>
      <c r="W5" s="205"/>
      <c r="X5" s="205"/>
      <c r="Y5" s="205"/>
      <c r="Z5" s="204"/>
      <c r="AA5" s="204"/>
      <c r="AB5" s="204"/>
      <c r="AC5" s="206"/>
      <c r="AD5" s="115"/>
      <c r="AE5" s="115"/>
      <c r="AF5" s="115"/>
    </row>
    <row r="6" spans="2:32" ht="28.5" customHeight="1" thickBot="1" x14ac:dyDescent="0.35">
      <c r="B6" s="202"/>
      <c r="C6" s="203"/>
      <c r="D6" s="623"/>
      <c r="E6" s="624"/>
      <c r="F6" s="621"/>
      <c r="G6" s="622"/>
      <c r="H6" s="627"/>
      <c r="I6" s="628"/>
      <c r="J6" s="629"/>
      <c r="K6" s="119"/>
      <c r="L6" s="119"/>
      <c r="M6" s="119"/>
      <c r="N6" s="119"/>
      <c r="O6" s="119"/>
      <c r="P6" s="119"/>
      <c r="Q6" s="119"/>
      <c r="R6" s="119"/>
      <c r="S6" s="119"/>
      <c r="T6" s="119"/>
      <c r="U6" s="119"/>
      <c r="V6" s="119"/>
      <c r="W6" s="119"/>
      <c r="X6" s="119"/>
      <c r="Y6" s="119"/>
      <c r="Z6" s="120"/>
      <c r="AA6" s="120"/>
      <c r="AB6" s="120"/>
      <c r="AC6" s="121"/>
      <c r="AD6" s="117"/>
      <c r="AE6" s="117"/>
      <c r="AF6" s="117"/>
    </row>
    <row r="7" spans="2:32" s="120" customFormat="1" ht="28.5" customHeight="1" thickBot="1" x14ac:dyDescent="0.35">
      <c r="B7" s="233"/>
      <c r="C7" s="119"/>
      <c r="D7" s="119"/>
      <c r="E7" s="112"/>
      <c r="F7" s="119"/>
      <c r="G7" s="119"/>
      <c r="H7" s="119"/>
      <c r="I7" s="119"/>
      <c r="J7" s="119"/>
      <c r="K7" s="119"/>
      <c r="L7" s="119"/>
      <c r="M7" s="119"/>
      <c r="N7" s="119"/>
      <c r="O7" s="119"/>
      <c r="P7" s="119"/>
      <c r="Q7" s="119"/>
      <c r="R7" s="119"/>
      <c r="S7" s="119"/>
      <c r="T7" s="119"/>
      <c r="U7" s="119"/>
      <c r="V7" s="119"/>
      <c r="W7" s="119"/>
      <c r="X7" s="119"/>
      <c r="Y7" s="119"/>
      <c r="AC7" s="121"/>
      <c r="AD7" s="124"/>
      <c r="AE7" s="124"/>
      <c r="AF7" s="124"/>
    </row>
    <row r="8" spans="2:32" s="120" customFormat="1" ht="27" customHeight="1" thickBot="1" x14ac:dyDescent="0.35">
      <c r="B8" s="609" t="s">
        <v>2573</v>
      </c>
      <c r="C8" s="610"/>
      <c r="D8" s="583"/>
      <c r="E8" s="583"/>
      <c r="F8" s="583"/>
      <c r="G8" s="583"/>
      <c r="H8" s="583"/>
      <c r="I8" s="583"/>
      <c r="J8" s="583"/>
      <c r="K8" s="583"/>
      <c r="L8" s="583"/>
      <c r="M8" s="583"/>
      <c r="N8" s="583"/>
      <c r="O8" s="583"/>
      <c r="P8" s="583"/>
      <c r="Q8" s="583"/>
      <c r="R8" s="583"/>
      <c r="S8" s="583"/>
      <c r="T8" s="119"/>
      <c r="U8" s="119"/>
      <c r="V8" s="119"/>
      <c r="W8" s="119"/>
      <c r="X8" s="119"/>
      <c r="Y8" s="119"/>
      <c r="AC8" s="121"/>
      <c r="AD8" s="124"/>
      <c r="AE8" s="124"/>
      <c r="AF8" s="124"/>
    </row>
    <row r="9" spans="2:32" s="120" customFormat="1" ht="48.75" customHeight="1" thickBot="1" x14ac:dyDescent="0.35">
      <c r="B9" s="611"/>
      <c r="C9" s="612"/>
      <c r="D9" s="517"/>
      <c r="E9" s="517"/>
      <c r="F9" s="517"/>
      <c r="G9" s="517"/>
      <c r="H9" s="517"/>
      <c r="I9" s="517"/>
      <c r="J9" s="517"/>
      <c r="K9" s="517"/>
      <c r="L9" s="517"/>
      <c r="M9" s="517"/>
      <c r="N9" s="517"/>
      <c r="O9" s="517"/>
      <c r="P9" s="517"/>
      <c r="Q9" s="517"/>
      <c r="R9" s="517"/>
      <c r="S9" s="517"/>
      <c r="T9" s="119"/>
      <c r="U9" s="119"/>
      <c r="V9" s="119"/>
      <c r="W9" s="119"/>
      <c r="X9" s="119"/>
      <c r="Y9" s="119"/>
      <c r="AC9" s="121"/>
      <c r="AD9" s="124"/>
      <c r="AE9" s="124"/>
      <c r="AF9" s="124"/>
    </row>
    <row r="10" spans="2:32" s="120" customFormat="1" ht="26.25" customHeight="1" thickBot="1" x14ac:dyDescent="0.35">
      <c r="B10"/>
      <c r="C10"/>
      <c r="D10"/>
      <c r="E10"/>
      <c r="F10"/>
      <c r="G10"/>
      <c r="H10"/>
      <c r="I10"/>
      <c r="J10"/>
      <c r="K10"/>
      <c r="L10"/>
      <c r="M10"/>
      <c r="N10"/>
      <c r="O10"/>
      <c r="P10"/>
      <c r="Q10"/>
      <c r="R10"/>
      <c r="S10"/>
      <c r="T10" s="119"/>
      <c r="U10" s="119"/>
      <c r="V10" s="119"/>
      <c r="W10" s="119"/>
      <c r="X10" s="119"/>
      <c r="Y10" s="119"/>
      <c r="AC10" s="121"/>
      <c r="AD10" s="124"/>
      <c r="AE10" s="124"/>
      <c r="AF10" s="124"/>
    </row>
    <row r="11" spans="2:32" s="120" customFormat="1" ht="26.25" customHeight="1" thickBot="1" x14ac:dyDescent="0.35">
      <c r="B11" s="561" t="s">
        <v>174</v>
      </c>
      <c r="C11" s="548"/>
      <c r="D11" s="548"/>
      <c r="E11" s="548"/>
      <c r="F11" s="548"/>
      <c r="G11" s="548"/>
      <c r="H11" s="548"/>
      <c r="I11" s="548"/>
      <c r="J11" s="548"/>
      <c r="K11" s="548"/>
      <c r="L11" s="548"/>
      <c r="M11" s="548"/>
      <c r="N11" s="548"/>
      <c r="O11" s="548"/>
      <c r="P11" s="548"/>
      <c r="Q11" s="548"/>
      <c r="R11" s="548"/>
      <c r="S11" s="548"/>
      <c r="T11" s="548"/>
      <c r="U11" s="549"/>
      <c r="V11" s="119"/>
      <c r="W11" s="119"/>
      <c r="X11" s="119"/>
      <c r="Y11" s="119"/>
      <c r="AC11" s="121"/>
      <c r="AD11" s="124"/>
      <c r="AE11" s="124"/>
      <c r="AF11" s="124"/>
    </row>
    <row r="12" spans="2:32" ht="24.75" customHeight="1" thickBot="1" x14ac:dyDescent="0.35">
      <c r="B12" s="518" t="s">
        <v>35</v>
      </c>
      <c r="C12" s="641" t="s">
        <v>36</v>
      </c>
      <c r="D12" s="502" t="s">
        <v>37</v>
      </c>
      <c r="E12" s="502"/>
      <c r="F12" s="502" t="s">
        <v>38</v>
      </c>
      <c r="G12" s="502"/>
      <c r="H12" s="502"/>
      <c r="I12" s="502" t="s">
        <v>39</v>
      </c>
      <c r="J12" s="502"/>
      <c r="K12" s="502" t="s">
        <v>40</v>
      </c>
      <c r="L12" s="504" t="s">
        <v>1945</v>
      </c>
      <c r="M12" s="504"/>
      <c r="N12" s="504" t="s">
        <v>48</v>
      </c>
      <c r="O12" s="504"/>
      <c r="P12" s="502" t="s">
        <v>42</v>
      </c>
      <c r="Q12" s="502" t="s">
        <v>928</v>
      </c>
      <c r="R12" s="580" t="s">
        <v>2269</v>
      </c>
      <c r="S12" s="581"/>
      <c r="T12" s="513" t="s">
        <v>43</v>
      </c>
      <c r="U12" s="514"/>
      <c r="V12"/>
      <c r="W12"/>
      <c r="X12"/>
      <c r="Y12" s="111"/>
      <c r="Z12" s="120"/>
      <c r="AA12" s="120"/>
      <c r="AB12" s="120"/>
      <c r="AC12" s="121"/>
      <c r="AD12" s="117"/>
      <c r="AE12" s="117"/>
      <c r="AF12" s="117"/>
    </row>
    <row r="13" spans="2:32" ht="50.25" customHeight="1" thickBot="1" x14ac:dyDescent="0.35">
      <c r="B13" s="519"/>
      <c r="C13" s="642"/>
      <c r="D13" s="503"/>
      <c r="E13" s="503"/>
      <c r="F13" s="503"/>
      <c r="G13" s="503"/>
      <c r="H13" s="503"/>
      <c r="I13" s="503"/>
      <c r="J13" s="503"/>
      <c r="K13" s="503"/>
      <c r="L13" s="505"/>
      <c r="M13" s="505"/>
      <c r="N13" s="505"/>
      <c r="O13" s="505"/>
      <c r="P13" s="503"/>
      <c r="Q13" s="503"/>
      <c r="R13" s="228" t="s">
        <v>44</v>
      </c>
      <c r="S13" s="232" t="s">
        <v>45</v>
      </c>
      <c r="T13" s="515"/>
      <c r="U13" s="516"/>
      <c r="V13"/>
      <c r="W13"/>
      <c r="X13"/>
      <c r="Y13" s="120"/>
      <c r="Z13" s="120"/>
      <c r="AA13" s="120"/>
      <c r="AB13" s="120"/>
      <c r="AC13" s="121"/>
      <c r="AD13" s="117"/>
      <c r="AE13" s="117"/>
      <c r="AF13" s="117"/>
    </row>
    <row r="14" spans="2:32" ht="50.25" customHeight="1" thickBot="1" x14ac:dyDescent="0.35">
      <c r="B14" s="123"/>
      <c r="C14" s="229"/>
      <c r="D14" s="509"/>
      <c r="E14" s="509"/>
      <c r="F14" s="509"/>
      <c r="G14" s="509"/>
      <c r="H14" s="509"/>
      <c r="I14" s="510"/>
      <c r="J14" s="510"/>
      <c r="K14" s="123"/>
      <c r="L14" s="511"/>
      <c r="M14" s="511"/>
      <c r="N14" s="512"/>
      <c r="O14" s="512"/>
      <c r="P14" s="123"/>
      <c r="Q14" s="231"/>
      <c r="R14" s="138"/>
      <c r="S14" s="138"/>
      <c r="T14" s="509"/>
      <c r="U14" s="509"/>
      <c r="V14"/>
      <c r="W14"/>
      <c r="X14"/>
      <c r="Y14" s="120"/>
      <c r="Z14" s="120"/>
      <c r="AA14" s="120"/>
      <c r="AB14" s="120"/>
      <c r="AC14" s="121"/>
      <c r="AD14" s="117"/>
      <c r="AE14" s="117"/>
      <c r="AF14" s="117"/>
    </row>
    <row r="15" spans="2:32" ht="30.75" customHeight="1" thickBot="1" x14ac:dyDescent="0.35">
      <c r="B15" s="506" t="s">
        <v>2268</v>
      </c>
      <c r="C15" s="507"/>
      <c r="D15" s="507"/>
      <c r="E15" s="507"/>
      <c r="F15" s="507"/>
      <c r="G15" s="507"/>
      <c r="H15" s="507"/>
      <c r="I15" s="507"/>
      <c r="J15" s="507"/>
      <c r="K15" s="507"/>
      <c r="L15" s="507"/>
      <c r="M15" s="507"/>
      <c r="N15" s="507"/>
      <c r="O15" s="507"/>
      <c r="P15" s="507"/>
      <c r="Q15" s="507"/>
      <c r="R15" s="507"/>
      <c r="S15" s="507"/>
      <c r="T15" s="507"/>
      <c r="U15" s="507"/>
      <c r="V15" s="507"/>
      <c r="W15" s="507"/>
      <c r="X15" s="507"/>
      <c r="Y15" s="507"/>
      <c r="Z15" s="507"/>
      <c r="AA15" s="507"/>
      <c r="AB15" s="507"/>
      <c r="AC15" s="508"/>
      <c r="AD15" s="117"/>
      <c r="AE15" s="117"/>
      <c r="AF15" s="117"/>
    </row>
    <row r="16" spans="2:32" ht="12.75" customHeight="1" thickBot="1" x14ac:dyDescent="0.35">
      <c r="B16" s="207"/>
      <c r="C16" s="124"/>
      <c r="D16" s="124"/>
      <c r="E16" s="124"/>
      <c r="F16" s="124"/>
      <c r="G16" s="124"/>
      <c r="H16" s="124"/>
      <c r="I16" s="124"/>
      <c r="J16" s="124"/>
      <c r="K16" s="124"/>
      <c r="L16" s="124"/>
      <c r="M16" s="124"/>
      <c r="N16" s="124"/>
      <c r="O16" s="124"/>
      <c r="P16" s="124"/>
      <c r="Q16" s="124"/>
      <c r="R16" s="124"/>
      <c r="S16" s="226"/>
      <c r="T16" s="227"/>
      <c r="U16" s="124"/>
      <c r="V16" s="124"/>
      <c r="W16" s="124"/>
      <c r="X16" s="124"/>
      <c r="Y16" s="124"/>
      <c r="Z16" s="124"/>
      <c r="AA16" s="124"/>
      <c r="AB16" s="124"/>
      <c r="AC16" s="208"/>
      <c r="AD16" s="117"/>
      <c r="AE16" s="117"/>
      <c r="AF16" s="117"/>
    </row>
    <row r="17" spans="2:31" ht="39.75" customHeight="1" thickBot="1" x14ac:dyDescent="0.35">
      <c r="B17" s="529" t="s">
        <v>0</v>
      </c>
      <c r="C17" s="532" t="s">
        <v>1</v>
      </c>
      <c r="D17" s="587" t="s">
        <v>2</v>
      </c>
      <c r="E17" s="538" t="s">
        <v>3</v>
      </c>
      <c r="F17" s="541" t="s">
        <v>1948</v>
      </c>
      <c r="G17" s="596" t="s">
        <v>2574</v>
      </c>
      <c r="H17" s="526" t="s">
        <v>2265</v>
      </c>
      <c r="I17" s="523" t="s">
        <v>41</v>
      </c>
      <c r="J17" s="526" t="s">
        <v>42</v>
      </c>
      <c r="K17" s="526" t="s">
        <v>928</v>
      </c>
      <c r="L17" s="593" t="s">
        <v>169</v>
      </c>
      <c r="M17" s="491" t="s">
        <v>4</v>
      </c>
      <c r="N17" s="635" t="s">
        <v>1260</v>
      </c>
      <c r="O17" s="638" t="s">
        <v>1261</v>
      </c>
      <c r="P17" s="491" t="s">
        <v>1980</v>
      </c>
      <c r="Q17" s="491" t="s">
        <v>1979</v>
      </c>
      <c r="R17" s="491" t="s">
        <v>1978</v>
      </c>
      <c r="S17" s="491" t="s">
        <v>46</v>
      </c>
      <c r="T17" s="491" t="s">
        <v>1219</v>
      </c>
      <c r="U17" s="584" t="s">
        <v>5</v>
      </c>
      <c r="V17" s="585"/>
      <c r="W17" s="585"/>
      <c r="X17" s="586"/>
      <c r="Y17" s="520" t="s">
        <v>1977</v>
      </c>
      <c r="Z17" s="578" t="s">
        <v>172</v>
      </c>
      <c r="AA17" s="579"/>
      <c r="AB17" s="488" t="s">
        <v>47</v>
      </c>
      <c r="AC17" s="575" t="s">
        <v>1262</v>
      </c>
      <c r="AD17" s="117"/>
      <c r="AE17" s="117"/>
    </row>
    <row r="18" spans="2:31" ht="17.25" customHeight="1" x14ac:dyDescent="0.3">
      <c r="B18" s="530"/>
      <c r="C18" s="533"/>
      <c r="D18" s="588"/>
      <c r="E18" s="539"/>
      <c r="F18" s="542"/>
      <c r="G18" s="597"/>
      <c r="H18" s="527"/>
      <c r="I18" s="524"/>
      <c r="J18" s="527"/>
      <c r="K18" s="527"/>
      <c r="L18" s="594"/>
      <c r="M18" s="492"/>
      <c r="N18" s="636"/>
      <c r="O18" s="639"/>
      <c r="P18" s="492"/>
      <c r="Q18" s="492"/>
      <c r="R18" s="492"/>
      <c r="S18" s="492"/>
      <c r="T18" s="492"/>
      <c r="U18" s="590" t="s">
        <v>6</v>
      </c>
      <c r="V18" s="535" t="s">
        <v>7</v>
      </c>
      <c r="W18" s="535" t="s">
        <v>8</v>
      </c>
      <c r="X18" s="535" t="s">
        <v>9</v>
      </c>
      <c r="Y18" s="521"/>
      <c r="Z18" s="606" t="s">
        <v>44</v>
      </c>
      <c r="AA18" s="499" t="s">
        <v>45</v>
      </c>
      <c r="AB18" s="489"/>
      <c r="AC18" s="576"/>
    </row>
    <row r="19" spans="2:31" ht="49.5" customHeight="1" x14ac:dyDescent="0.3">
      <c r="B19" s="530"/>
      <c r="C19" s="533"/>
      <c r="D19" s="588"/>
      <c r="E19" s="539"/>
      <c r="F19" s="542"/>
      <c r="G19" s="597"/>
      <c r="H19" s="527"/>
      <c r="I19" s="524"/>
      <c r="J19" s="527"/>
      <c r="K19" s="527"/>
      <c r="L19" s="594"/>
      <c r="M19" s="492"/>
      <c r="N19" s="636"/>
      <c r="O19" s="639"/>
      <c r="P19" s="492"/>
      <c r="Q19" s="492"/>
      <c r="R19" s="492"/>
      <c r="S19" s="492"/>
      <c r="T19" s="492"/>
      <c r="U19" s="591"/>
      <c r="V19" s="536"/>
      <c r="W19" s="536"/>
      <c r="X19" s="536"/>
      <c r="Y19" s="521"/>
      <c r="Z19" s="607"/>
      <c r="AA19" s="500"/>
      <c r="AB19" s="489"/>
      <c r="AC19" s="576"/>
    </row>
    <row r="20" spans="2:31" ht="54.75" customHeight="1" thickBot="1" x14ac:dyDescent="0.35">
      <c r="B20" s="531"/>
      <c r="C20" s="534"/>
      <c r="D20" s="589"/>
      <c r="E20" s="540"/>
      <c r="F20" s="543"/>
      <c r="G20" s="598"/>
      <c r="H20" s="528"/>
      <c r="I20" s="525"/>
      <c r="J20" s="528"/>
      <c r="K20" s="528"/>
      <c r="L20" s="595"/>
      <c r="M20" s="493"/>
      <c r="N20" s="637"/>
      <c r="O20" s="640"/>
      <c r="P20" s="493"/>
      <c r="Q20" s="493"/>
      <c r="R20" s="493"/>
      <c r="S20" s="493"/>
      <c r="T20" s="493"/>
      <c r="U20" s="592"/>
      <c r="V20" s="537"/>
      <c r="W20" s="537"/>
      <c r="X20" s="537"/>
      <c r="Y20" s="522"/>
      <c r="Z20" s="608"/>
      <c r="AA20" s="501"/>
      <c r="AB20" s="490"/>
      <c r="AC20" s="577"/>
    </row>
    <row r="21" spans="2:31" ht="68.25" customHeight="1" x14ac:dyDescent="0.3">
      <c r="B21" s="209"/>
      <c r="C21" s="128"/>
      <c r="D21" s="128"/>
      <c r="E21" s="128"/>
      <c r="F21" s="128"/>
      <c r="G21" s="128"/>
      <c r="H21" s="127"/>
      <c r="I21" s="129"/>
      <c r="J21" s="127"/>
      <c r="K21" s="127"/>
      <c r="L21" s="254"/>
      <c r="M21" s="127"/>
      <c r="N21" s="127"/>
      <c r="O21" s="127"/>
      <c r="P21" s="127"/>
      <c r="Q21" s="127"/>
      <c r="R21" s="198"/>
      <c r="S21" s="198"/>
      <c r="T21" s="198"/>
      <c r="U21" s="127"/>
      <c r="V21" s="127"/>
      <c r="W21" s="127"/>
      <c r="X21" s="127"/>
      <c r="Y21" s="198"/>
      <c r="Z21" s="198">
        <v>0</v>
      </c>
      <c r="AA21" s="198">
        <v>0</v>
      </c>
      <c r="AB21" s="199">
        <f>+AA21+Z21</f>
        <v>0</v>
      </c>
      <c r="AC21" s="210"/>
    </row>
    <row r="22" spans="2:31" ht="17.25" customHeight="1" x14ac:dyDescent="0.3">
      <c r="B22" s="235"/>
      <c r="C22" s="128"/>
      <c r="D22" s="128"/>
      <c r="E22" s="128"/>
      <c r="F22" s="128"/>
      <c r="G22" s="128"/>
      <c r="H22" s="127"/>
      <c r="I22" s="129"/>
      <c r="J22" s="127"/>
      <c r="K22" s="236"/>
      <c r="L22" s="236"/>
      <c r="M22" s="236"/>
      <c r="N22" s="236"/>
      <c r="O22" s="127"/>
      <c r="P22" s="236"/>
      <c r="Q22" s="236"/>
      <c r="R22" s="198"/>
      <c r="S22" s="198"/>
      <c r="T22" s="198"/>
      <c r="U22" s="127"/>
      <c r="V22" s="127"/>
      <c r="W22" s="127"/>
      <c r="X22" s="127"/>
      <c r="Y22" s="198"/>
      <c r="Z22" s="198">
        <v>0</v>
      </c>
      <c r="AA22" s="198">
        <v>0</v>
      </c>
      <c r="AB22" s="199">
        <f t="shared" ref="AB22:AB25" si="0">+AA22+Z22</f>
        <v>0</v>
      </c>
      <c r="AC22" s="210"/>
    </row>
    <row r="23" spans="2:31" ht="17.25" customHeight="1" x14ac:dyDescent="0.3">
      <c r="B23" s="235"/>
      <c r="C23" s="128"/>
      <c r="D23" s="128"/>
      <c r="E23" s="128"/>
      <c r="F23" s="128"/>
      <c r="G23" s="128"/>
      <c r="H23" s="127"/>
      <c r="I23" s="129"/>
      <c r="J23" s="127"/>
      <c r="K23" s="236"/>
      <c r="L23" s="236"/>
      <c r="M23" s="236"/>
      <c r="N23" s="236"/>
      <c r="O23" s="127"/>
      <c r="P23" s="236"/>
      <c r="Q23" s="236"/>
      <c r="R23" s="198"/>
      <c r="S23" s="198"/>
      <c r="T23" s="198"/>
      <c r="U23" s="127"/>
      <c r="V23" s="127"/>
      <c r="W23" s="127"/>
      <c r="X23" s="127"/>
      <c r="Y23" s="198"/>
      <c r="Z23" s="198">
        <v>0</v>
      </c>
      <c r="AA23" s="198">
        <v>0</v>
      </c>
      <c r="AB23" s="199">
        <f t="shared" si="0"/>
        <v>0</v>
      </c>
      <c r="AC23" s="210"/>
    </row>
    <row r="24" spans="2:31" ht="17.25" customHeight="1" x14ac:dyDescent="0.3">
      <c r="B24" s="235"/>
      <c r="C24" s="128"/>
      <c r="D24" s="128"/>
      <c r="E24" s="128"/>
      <c r="F24" s="128"/>
      <c r="G24" s="128"/>
      <c r="H24" s="127"/>
      <c r="I24" s="129"/>
      <c r="J24" s="127"/>
      <c r="K24" s="236"/>
      <c r="L24" s="236"/>
      <c r="M24" s="236"/>
      <c r="N24" s="236"/>
      <c r="O24" s="127"/>
      <c r="P24" s="236"/>
      <c r="Q24" s="236"/>
      <c r="R24" s="127"/>
      <c r="S24" s="236"/>
      <c r="T24" s="236"/>
      <c r="U24" s="127"/>
      <c r="V24" s="127"/>
      <c r="W24" s="127"/>
      <c r="X24" s="127"/>
      <c r="Y24" s="198"/>
      <c r="Z24" s="198">
        <v>0</v>
      </c>
      <c r="AA24" s="198">
        <v>0</v>
      </c>
      <c r="AB24" s="199">
        <f t="shared" si="0"/>
        <v>0</v>
      </c>
      <c r="AC24" s="210"/>
    </row>
    <row r="25" spans="2:31" ht="17.25" customHeight="1" thickBot="1" x14ac:dyDescent="0.35">
      <c r="B25" s="235"/>
      <c r="C25" s="128"/>
      <c r="D25" s="128"/>
      <c r="E25" s="128"/>
      <c r="F25" s="128"/>
      <c r="G25" s="128"/>
      <c r="H25" s="127"/>
      <c r="I25" s="129"/>
      <c r="J25" s="127"/>
      <c r="K25" s="236"/>
      <c r="L25" s="236"/>
      <c r="M25" s="236"/>
      <c r="N25" s="236"/>
      <c r="O25" s="127"/>
      <c r="P25" s="236"/>
      <c r="Q25" s="236"/>
      <c r="R25" s="127"/>
      <c r="S25" s="236"/>
      <c r="T25" s="236"/>
      <c r="U25" s="127"/>
      <c r="V25" s="127"/>
      <c r="W25" s="127"/>
      <c r="X25" s="127"/>
      <c r="Y25" s="198">
        <f t="shared" ref="Y25" si="1">+R25+S25+T25</f>
        <v>0</v>
      </c>
      <c r="Z25" s="198">
        <v>0</v>
      </c>
      <c r="AA25" s="198">
        <v>0</v>
      </c>
      <c r="AB25" s="252">
        <f t="shared" si="0"/>
        <v>0</v>
      </c>
      <c r="AC25" s="210"/>
    </row>
    <row r="26" spans="2:31" ht="27.75" customHeight="1" thickBot="1" x14ac:dyDescent="0.35">
      <c r="B26" s="211"/>
      <c r="C26" s="130"/>
      <c r="D26" s="130"/>
      <c r="E26" s="130"/>
      <c r="F26" s="130"/>
      <c r="G26" s="130"/>
      <c r="H26" s="130"/>
      <c r="I26" s="130"/>
      <c r="J26" s="130"/>
      <c r="K26" s="230" t="s">
        <v>173</v>
      </c>
      <c r="L26" s="230"/>
      <c r="M26" s="230"/>
      <c r="N26" s="230"/>
      <c r="O26" s="230"/>
      <c r="P26" s="230"/>
      <c r="Q26" s="230"/>
      <c r="R26" s="200">
        <f>SUM(R21:R25)</f>
        <v>0</v>
      </c>
      <c r="S26" s="200">
        <f t="shared" ref="S26:Y26" si="2">SUM(S21:S25)</f>
        <v>0</v>
      </c>
      <c r="T26" s="200">
        <f t="shared" si="2"/>
        <v>0</v>
      </c>
      <c r="U26" s="200">
        <f t="shared" si="2"/>
        <v>0</v>
      </c>
      <c r="V26" s="200">
        <f t="shared" si="2"/>
        <v>0</v>
      </c>
      <c r="W26" s="200">
        <f t="shared" si="2"/>
        <v>0</v>
      </c>
      <c r="X26" s="200">
        <f t="shared" si="2"/>
        <v>0</v>
      </c>
      <c r="Y26" s="200">
        <f t="shared" si="2"/>
        <v>0</v>
      </c>
      <c r="Z26" s="200">
        <f t="shared" ref="Z26" si="3">SUM(Z21:Z25)</f>
        <v>0</v>
      </c>
      <c r="AA26" s="200">
        <f t="shared" ref="AA26" si="4">SUM(AA21:AA25)</f>
        <v>0</v>
      </c>
      <c r="AB26" s="200">
        <f t="shared" ref="AB26" si="5">SUM(AB21:AB25)</f>
        <v>0</v>
      </c>
      <c r="AC26" s="251"/>
    </row>
    <row r="27" spans="2:31" ht="21.75" customHeight="1" thickBot="1" x14ac:dyDescent="0.35">
      <c r="B27" s="599" t="s">
        <v>1946</v>
      </c>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1"/>
      <c r="AA27" s="497" t="s">
        <v>2571</v>
      </c>
      <c r="AB27" s="498"/>
      <c r="AC27" s="210"/>
    </row>
    <row r="28" spans="2:31" ht="48" customHeight="1" thickBot="1" x14ac:dyDescent="0.35">
      <c r="B28" s="602"/>
      <c r="C28" s="603"/>
      <c r="D28" s="603"/>
      <c r="E28" s="603"/>
      <c r="F28" s="603"/>
      <c r="G28" s="603"/>
      <c r="H28" s="603"/>
      <c r="I28" s="603"/>
      <c r="J28" s="603"/>
      <c r="K28" s="603"/>
      <c r="L28" s="603"/>
      <c r="M28" s="603"/>
      <c r="N28" s="603"/>
      <c r="O28" s="603"/>
      <c r="P28" s="603"/>
      <c r="Q28" s="603"/>
      <c r="R28" s="603"/>
      <c r="S28" s="603"/>
      <c r="T28" s="603"/>
      <c r="U28" s="603"/>
      <c r="V28" s="603"/>
      <c r="W28" s="603"/>
      <c r="X28" s="603"/>
      <c r="Y28" s="603"/>
      <c r="Z28" s="604"/>
      <c r="AA28" s="201"/>
      <c r="AB28" s="131"/>
      <c r="AC28" s="210"/>
    </row>
    <row r="29" spans="2:31" ht="17.25" customHeight="1" x14ac:dyDescent="0.3">
      <c r="B29"/>
      <c r="C29"/>
      <c r="D29"/>
      <c r="E29"/>
      <c r="F29"/>
      <c r="G29"/>
      <c r="H29"/>
      <c r="I29"/>
      <c r="J29"/>
      <c r="K29"/>
      <c r="L29"/>
      <c r="M29"/>
      <c r="N29"/>
      <c r="O29"/>
      <c r="P29"/>
      <c r="Q29"/>
      <c r="R29"/>
      <c r="S29"/>
      <c r="T29"/>
      <c r="U29"/>
      <c r="V29"/>
      <c r="W29"/>
      <c r="X29"/>
      <c r="Y29"/>
      <c r="Z29"/>
      <c r="AA29"/>
      <c r="AB29"/>
      <c r="AC29"/>
    </row>
    <row r="30" spans="2:31" ht="21" x14ac:dyDescent="0.3">
      <c r="B30" s="605"/>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row>
    <row r="31" spans="2:31" x14ac:dyDescent="0.3">
      <c r="B31" s="125"/>
      <c r="C31" s="125"/>
      <c r="D31" s="125"/>
      <c r="E31" s="125"/>
      <c r="F31" s="125"/>
      <c r="G31" s="253"/>
      <c r="H31" s="125"/>
      <c r="I31" s="125"/>
      <c r="J31" s="125"/>
      <c r="K31" s="126"/>
      <c r="L31" s="112"/>
      <c r="M31" s="112"/>
      <c r="N31" s="112"/>
      <c r="O31" s="112"/>
      <c r="P31" s="112"/>
      <c r="Q31" s="112"/>
      <c r="R31" s="112"/>
      <c r="S31" s="112"/>
      <c r="T31" s="112"/>
      <c r="U31" s="112"/>
      <c r="V31" s="112"/>
      <c r="W31" s="112"/>
      <c r="X31" s="112"/>
      <c r="Y31" s="112"/>
      <c r="Z31" s="112"/>
      <c r="AA31" s="112"/>
      <c r="AB31" s="112"/>
      <c r="AC31" s="125"/>
      <c r="AD31" s="132"/>
    </row>
    <row r="32" spans="2:31" ht="15.75" customHeight="1" x14ac:dyDescent="0.3"/>
    <row r="33" spans="2:30" ht="15.75" customHeight="1" x14ac:dyDescent="0.3"/>
    <row r="34" spans="2:30" ht="15.75" customHeight="1" x14ac:dyDescent="0.3">
      <c r="B34" s="133"/>
      <c r="C34" s="133"/>
      <c r="D34" s="133"/>
      <c r="E34" s="120"/>
      <c r="F34" s="120"/>
      <c r="G34" s="120"/>
      <c r="H34" s="120"/>
      <c r="I34" s="133"/>
      <c r="J34" s="133"/>
      <c r="K34" s="133"/>
      <c r="L34" s="133"/>
      <c r="M34" s="120"/>
      <c r="N34" s="133"/>
      <c r="O34" s="133"/>
      <c r="P34" s="133"/>
      <c r="Q34" s="133"/>
      <c r="R34" s="133"/>
      <c r="S34" s="120"/>
      <c r="T34" s="120"/>
      <c r="U34" s="120"/>
      <c r="V34" s="120"/>
    </row>
    <row r="35" spans="2:30" ht="27.75" customHeight="1" x14ac:dyDescent="0.3">
      <c r="B35" s="582" t="s">
        <v>53</v>
      </c>
      <c r="C35" s="582"/>
      <c r="D35" s="582"/>
      <c r="E35" s="112"/>
      <c r="F35" s="125"/>
      <c r="G35" s="253"/>
      <c r="H35" s="112"/>
      <c r="I35" s="583" t="s">
        <v>52</v>
      </c>
      <c r="J35" s="583"/>
      <c r="K35" s="583"/>
      <c r="L35" s="583"/>
      <c r="M35" s="125"/>
      <c r="N35" s="631" t="s">
        <v>54</v>
      </c>
      <c r="O35" s="631"/>
      <c r="P35" s="631"/>
      <c r="Q35" s="631"/>
      <c r="R35" s="631"/>
      <c r="S35" s="125"/>
      <c r="T35" s="125"/>
      <c r="U35" s="125"/>
      <c r="V35" s="125"/>
      <c r="AD35" s="134"/>
    </row>
    <row r="36" spans="2:30" ht="15.75" customHeight="1" x14ac:dyDescent="0.3"/>
    <row r="37" spans="2:30" ht="15.75" customHeight="1" thickBot="1" x14ac:dyDescent="0.35"/>
    <row r="38" spans="2:30" s="134" customFormat="1" ht="20.25" customHeight="1" thickBot="1" x14ac:dyDescent="0.35">
      <c r="B38" s="497" t="s">
        <v>55</v>
      </c>
      <c r="C38" s="574"/>
      <c r="D38" s="574"/>
      <c r="E38" s="574"/>
      <c r="F38" s="574"/>
      <c r="G38" s="574"/>
      <c r="H38" s="574"/>
      <c r="I38" s="574"/>
      <c r="J38" s="574"/>
      <c r="K38" s="498"/>
      <c r="O38" s="632" t="s">
        <v>59</v>
      </c>
      <c r="P38" s="633"/>
      <c r="Q38" s="633"/>
      <c r="R38" s="633"/>
      <c r="S38" s="633"/>
      <c r="T38" s="633"/>
      <c r="U38" s="633"/>
      <c r="V38" s="633"/>
      <c r="W38" s="634"/>
    </row>
    <row r="39" spans="2:30" ht="25.5" customHeight="1" thickBot="1" x14ac:dyDescent="0.35">
      <c r="B39" s="506" t="s">
        <v>2572</v>
      </c>
      <c r="C39" s="508"/>
      <c r="D39" s="568" t="s">
        <v>56</v>
      </c>
      <c r="E39" s="569"/>
      <c r="F39" s="569"/>
      <c r="G39" s="569"/>
      <c r="H39" s="569"/>
      <c r="I39" s="569"/>
      <c r="J39" s="569"/>
      <c r="K39" s="570"/>
      <c r="O39" s="561" t="s">
        <v>1947</v>
      </c>
      <c r="P39" s="548"/>
      <c r="Q39" s="548"/>
      <c r="R39" s="548" t="s">
        <v>56</v>
      </c>
      <c r="S39" s="548"/>
      <c r="T39" s="548"/>
      <c r="U39" s="548"/>
      <c r="V39" s="548"/>
      <c r="W39" s="549"/>
    </row>
    <row r="40" spans="2:30" ht="25.5" customHeight="1" thickBot="1" x14ac:dyDescent="0.35">
      <c r="B40" s="110" t="s">
        <v>10</v>
      </c>
      <c r="C40" s="135"/>
      <c r="D40" s="571"/>
      <c r="E40" s="572"/>
      <c r="F40" s="572"/>
      <c r="G40" s="572"/>
      <c r="H40" s="572"/>
      <c r="I40" s="572"/>
      <c r="J40" s="572"/>
      <c r="K40" s="573"/>
      <c r="O40" s="122" t="s">
        <v>10</v>
      </c>
      <c r="P40" s="559"/>
      <c r="Q40" s="560"/>
      <c r="R40" s="550"/>
      <c r="S40" s="551"/>
      <c r="T40" s="551"/>
      <c r="U40" s="551"/>
      <c r="V40" s="551"/>
      <c r="W40" s="552"/>
    </row>
    <row r="41" spans="2:30" ht="25.5" customHeight="1" thickBot="1" x14ac:dyDescent="0.35">
      <c r="B41" s="136" t="s">
        <v>57</v>
      </c>
      <c r="C41" s="137"/>
      <c r="D41" s="562"/>
      <c r="E41" s="563"/>
      <c r="F41" s="563"/>
      <c r="G41" s="563"/>
      <c r="H41" s="563"/>
      <c r="I41" s="563"/>
      <c r="J41" s="563"/>
      <c r="K41" s="564"/>
      <c r="O41" s="118" t="s">
        <v>60</v>
      </c>
      <c r="P41" s="544"/>
      <c r="Q41" s="545"/>
      <c r="R41" s="553"/>
      <c r="S41" s="554"/>
      <c r="T41" s="554"/>
      <c r="U41" s="554"/>
      <c r="V41" s="554"/>
      <c r="W41" s="555"/>
    </row>
    <row r="42" spans="2:30" ht="42" customHeight="1" thickBot="1" x14ac:dyDescent="0.35">
      <c r="B42" s="136" t="s">
        <v>58</v>
      </c>
      <c r="C42" s="137"/>
      <c r="D42" s="565"/>
      <c r="E42" s="566"/>
      <c r="F42" s="566"/>
      <c r="G42" s="566"/>
      <c r="H42" s="566"/>
      <c r="I42" s="566"/>
      <c r="J42" s="566"/>
      <c r="K42" s="567"/>
      <c r="O42" s="118" t="s">
        <v>61</v>
      </c>
      <c r="P42" s="546"/>
      <c r="Q42" s="547"/>
      <c r="R42" s="556"/>
      <c r="S42" s="557"/>
      <c r="T42" s="557"/>
      <c r="U42" s="557"/>
      <c r="V42" s="557"/>
      <c r="W42" s="558"/>
    </row>
    <row r="43" spans="2:30" ht="15.75" customHeight="1" thickBot="1" x14ac:dyDescent="0.35"/>
    <row r="44" spans="2:30" ht="51.6" customHeight="1" thickBot="1" x14ac:dyDescent="0.35">
      <c r="B44" s="494" t="s">
        <v>2974</v>
      </c>
      <c r="C44" s="495"/>
      <c r="D44" s="495"/>
      <c r="E44" s="495"/>
      <c r="F44" s="495"/>
      <c r="G44" s="495"/>
      <c r="H44" s="495"/>
      <c r="I44" s="495"/>
      <c r="J44" s="495"/>
      <c r="K44" s="496"/>
    </row>
    <row r="45" spans="2:30" ht="15.75" customHeight="1" x14ac:dyDescent="0.3"/>
    <row r="46" spans="2:30" ht="15.75" customHeight="1" x14ac:dyDescent="0.3"/>
    <row r="47" spans="2:30" ht="15.75" customHeight="1" x14ac:dyDescent="0.3"/>
    <row r="48" spans="2:30"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sheetData>
  <protectedRanges>
    <protectedRange sqref="Z9:Z11 B9:B10 R9:R10 U8:U10 O8:O10 P9:P10 J9:N10 V9:V11 D9:H10" name="Rango1_1"/>
    <protectedRange sqref="J18:J25 Z17:AB17 AC19:AC29 J29 AB30:AC30 Z18:AA25 Z29:AA29" name="Rango3_1_1"/>
  </protectedRanges>
  <mergeCells count="97">
    <mergeCell ref="R8:S8"/>
    <mergeCell ref="F8:I8"/>
    <mergeCell ref="F9:I9"/>
    <mergeCell ref="N35:R35"/>
    <mergeCell ref="O38:W38"/>
    <mergeCell ref="L8:M8"/>
    <mergeCell ref="N8:O8"/>
    <mergeCell ref="V18:V20"/>
    <mergeCell ref="W18:W20"/>
    <mergeCell ref="N17:N20"/>
    <mergeCell ref="O17:O20"/>
    <mergeCell ref="B11:U11"/>
    <mergeCell ref="I12:J13"/>
    <mergeCell ref="C12:C13"/>
    <mergeCell ref="D12:E13"/>
    <mergeCell ref="F12:H13"/>
    <mergeCell ref="B2:AC2"/>
    <mergeCell ref="B3:AC3"/>
    <mergeCell ref="F5:G5"/>
    <mergeCell ref="F6:G6"/>
    <mergeCell ref="D6:E6"/>
    <mergeCell ref="D5:E5"/>
    <mergeCell ref="H6:J6"/>
    <mergeCell ref="H5:J5"/>
    <mergeCell ref="B8:C8"/>
    <mergeCell ref="B9:C9"/>
    <mergeCell ref="P8:Q8"/>
    <mergeCell ref="J8:K8"/>
    <mergeCell ref="D8:E8"/>
    <mergeCell ref="D9:E9"/>
    <mergeCell ref="L9:M9"/>
    <mergeCell ref="J9:K9"/>
    <mergeCell ref="N9:O9"/>
    <mergeCell ref="P9:Q9"/>
    <mergeCell ref="R12:S12"/>
    <mergeCell ref="T14:U14"/>
    <mergeCell ref="B35:D35"/>
    <mergeCell ref="I35:L35"/>
    <mergeCell ref="U17:X17"/>
    <mergeCell ref="D17:D20"/>
    <mergeCell ref="U18:U20"/>
    <mergeCell ref="L17:L20"/>
    <mergeCell ref="T17:T20"/>
    <mergeCell ref="G17:G20"/>
    <mergeCell ref="B27:Z27"/>
    <mergeCell ref="B28:Z28"/>
    <mergeCell ref="B30:Z30"/>
    <mergeCell ref="Z18:Z20"/>
    <mergeCell ref="D39:K39"/>
    <mergeCell ref="D40:K40"/>
    <mergeCell ref="B38:K38"/>
    <mergeCell ref="B39:C39"/>
    <mergeCell ref="AC17:AC20"/>
    <mergeCell ref="Z17:AA17"/>
    <mergeCell ref="T12:U13"/>
    <mergeCell ref="R9:S9"/>
    <mergeCell ref="B12:B13"/>
    <mergeCell ref="Y17:Y20"/>
    <mergeCell ref="I17:I20"/>
    <mergeCell ref="J17:J20"/>
    <mergeCell ref="K17:K20"/>
    <mergeCell ref="B17:B20"/>
    <mergeCell ref="C17:C20"/>
    <mergeCell ref="X18:X20"/>
    <mergeCell ref="E17:E20"/>
    <mergeCell ref="F17:F20"/>
    <mergeCell ref="H17:H20"/>
    <mergeCell ref="P17:P20"/>
    <mergeCell ref="Q17:Q20"/>
    <mergeCell ref="R17:R20"/>
    <mergeCell ref="B15:AC15"/>
    <mergeCell ref="D14:E14"/>
    <mergeCell ref="F14:H14"/>
    <mergeCell ref="I14:J14"/>
    <mergeCell ref="L14:M14"/>
    <mergeCell ref="N14:O14"/>
    <mergeCell ref="K12:K13"/>
    <mergeCell ref="L12:M13"/>
    <mergeCell ref="N12:O13"/>
    <mergeCell ref="P12:P13"/>
    <mergeCell ref="Q12:Q13"/>
    <mergeCell ref="AB17:AB20"/>
    <mergeCell ref="M17:M20"/>
    <mergeCell ref="B44:K44"/>
    <mergeCell ref="AA27:AB27"/>
    <mergeCell ref="AA18:AA20"/>
    <mergeCell ref="S17:S20"/>
    <mergeCell ref="P41:Q41"/>
    <mergeCell ref="P42:Q42"/>
    <mergeCell ref="R39:W39"/>
    <mergeCell ref="R40:W40"/>
    <mergeCell ref="R41:W41"/>
    <mergeCell ref="R42:W42"/>
    <mergeCell ref="P40:Q40"/>
    <mergeCell ref="O39:Q39"/>
    <mergeCell ref="D41:K41"/>
    <mergeCell ref="D42:K42"/>
  </mergeCells>
  <dataValidations count="4">
    <dataValidation type="list" allowBlank="1" showInputMessage="1" showErrorMessage="1" sqref="B16">
      <formula1>#REF!</formula1>
    </dataValidation>
    <dataValidation type="list" allowBlank="1" showInputMessage="1" showErrorMessage="1" sqref="Q14 K21:K25">
      <formula1>"Mejora, Operativo"</formula1>
    </dataValidation>
    <dataValidation type="list" allowBlank="1" showInputMessage="1" showErrorMessage="1" sqref="E7 F6">
      <formula1>"2022,2023,2024,2025,2026,2027,2028,2029,2030"</formula1>
    </dataValidation>
    <dataValidation type="list" allowBlank="1" showInputMessage="1" showErrorMessage="1" sqref="C4">
      <formula1>"Solicitud Presupuestaria,Perfil Proyecto Interno"</formula1>
    </dataValidation>
  </dataValidations>
  <printOptions horizontalCentered="1"/>
  <pageMargins left="0.19685039370078741" right="0.19685039370078741" top="0.39370078740157483" bottom="0.31496062992125984" header="0.31496062992125984" footer="0.31496062992125984"/>
  <pageSetup paperSize="9" scale="46" fitToWidth="0" orientation="landscape" r:id="rId1"/>
  <drawing r:id="rId2"/>
  <legacyDrawing r:id="rId3"/>
  <extLst>
    <ext xmlns:x14="http://schemas.microsoft.com/office/spreadsheetml/2009/9/main" uri="{CCE6A557-97BC-4b89-ADB6-D9C93CAAB3DF}">
      <x14:dataValidations xmlns:xm="http://schemas.microsoft.com/office/excel/2006/main" count="19">
        <x14:dataValidation type="list" allowBlank="1" showInputMessage="1" showErrorMessage="1">
          <x14:formula1>
            <xm:f>'Base Datos'!$I$2:$I$269</xm:f>
          </x14:formula1>
          <xm:sqref>AA28</xm:sqref>
        </x14:dataValidation>
        <x14:dataValidation type="list" allowBlank="1" showInputMessage="1" showErrorMessage="1">
          <x14:formula1>
            <xm:f>Planes!$C$2:$C$326</xm:f>
          </x14:formula1>
          <xm:sqref>F14:G14</xm:sqref>
        </x14:dataValidation>
        <x14:dataValidation type="list" allowBlank="1" showInputMessage="1" showErrorMessage="1">
          <x14:formula1>
            <xm:f>'Base Datos'!$J$2:$J$268</xm:f>
          </x14:formula1>
          <xm:sqref>AB28</xm:sqref>
        </x14:dataValidation>
        <x14:dataValidation type="list" allowBlank="1" showInputMessage="1" showErrorMessage="1">
          <x14:formula1>
            <xm:f>'Base Datos'!$A$2:$A$34</xm:f>
          </x14:formula1>
          <xm:sqref>Z8</xm:sqref>
        </x14:dataValidation>
        <x14:dataValidation type="list" allowBlank="1" showInputMessage="1" showErrorMessage="1">
          <x14:formula1>
            <xm:f>'Base Datos'!$B$2:$B$52</xm:f>
          </x14:formula1>
          <xm:sqref>AA8</xm:sqref>
        </x14:dataValidation>
        <x14:dataValidation type="list" allowBlank="1" showInputMessage="1" showErrorMessage="1">
          <x14:formula1>
            <xm:f>Planes!$E$2:$E$10</xm:f>
          </x14:formula1>
          <xm:sqref>B14</xm:sqref>
        </x14:dataValidation>
        <x14:dataValidation type="list" allowBlank="1" showInputMessage="1" showErrorMessage="1">
          <x14:formula1>
            <xm:f>'Base Datos'!$H$2:$H$19</xm:f>
          </x14:formula1>
          <xm:sqref>N14:O14 I21:I25</xm:sqref>
        </x14:dataValidation>
        <x14:dataValidation type="list" allowBlank="1" showInputMessage="1" showErrorMessage="1">
          <x14:formula1>
            <xm:f>Planes!$A$2:$A$237</xm:f>
          </x14:formula1>
          <xm:sqref>C14</xm:sqref>
        </x14:dataValidation>
        <x14:dataValidation type="list" allowBlank="1" showInputMessage="1" showErrorMessage="1">
          <x14:formula1>
            <xm:f>'Base Datos'!$D$2:$D$24</xm:f>
          </x14:formula1>
          <xm:sqref>T14</xm:sqref>
        </x14:dataValidation>
        <x14:dataValidation type="list" allowBlank="1" showInputMessage="1" showErrorMessage="1">
          <x14:formula1>
            <xm:f>'Base Datos'!$F$2:$F$7</xm:f>
          </x14:formula1>
          <xm:sqref>O22:O25 R22:R25 M22:M25</xm:sqref>
        </x14:dataValidation>
        <x14:dataValidation type="list" allowBlank="1" showInputMessage="1" showErrorMessage="1">
          <x14:formula1>
            <xm:f>'Base Datos'!$E$2:$E$29</xm:f>
          </x14:formula1>
          <xm:sqref>H6</xm:sqref>
        </x14:dataValidation>
        <x14:dataValidation type="list" allowBlank="1" showInputMessage="1" showErrorMessage="1">
          <x14:formula1>
            <xm:f>'Base Datos'!$C$2:$C$30</xm:f>
          </x14:formula1>
          <xm:sqref>B9</xm:sqref>
        </x14:dataValidation>
        <x14:dataValidation type="list" allowBlank="1" showInputMessage="1" showErrorMessage="1">
          <x14:formula1>
            <xm:f>'CLASIFICADOR DEL GASTO'!$B$17:$B$349</xm:f>
          </x14:formula1>
          <xm:sqref>Q22:Q25</xm:sqref>
        </x14:dataValidation>
        <x14:dataValidation type="list" allowBlank="1" showInputMessage="1" showErrorMessage="1">
          <x14:formula1>
            <xm:f>'Base Datos'!$G$2:$G$56</xm:f>
          </x14:formula1>
          <xm:sqref>N22:N25</xm:sqref>
        </x14:dataValidation>
        <x14:dataValidation type="list" allowBlank="1" showInputMessage="1" showErrorMessage="1">
          <x14:formula1>
            <xm:f>'Base Datos'!$H$41:$H$65</xm:f>
          </x14:formula1>
          <xm:sqref>L21:L25</xm:sqref>
        </x14:dataValidation>
        <x14:dataValidation type="list" allowBlank="1" showInputMessage="1" showErrorMessage="1">
          <x14:formula1>
            <xm:f>'CLASIFICADOR DEL GASTO'!$B$3:$B$16</xm:f>
          </x14:formula1>
          <xm:sqref>P22:P25</xm:sqref>
        </x14:dataValidation>
        <x14:dataValidation type="list" allowBlank="1" showInputMessage="1" showErrorMessage="1">
          <x14:formula1>
            <xm:f>'Clasif Ingresos'!$B$2:$B$422</xm:f>
          </x14:formula1>
          <xm:sqref>B22:B25</xm:sqref>
        </x14:dataValidation>
        <x14:dataValidation type="list" allowBlank="1" showInputMessage="1" showErrorMessage="1">
          <x14:formula1>
            <xm:f>'Base Datos'!$B$2:$B$54</xm:f>
          </x14:formula1>
          <xm:sqref>D6:E6</xm:sqref>
        </x14:dataValidation>
        <x14:dataValidation type="list" allowBlank="1" showInputMessage="1" showErrorMessage="1">
          <x14:formula1>
            <xm:f>Planes!$B$2:$B$185</xm:f>
          </x14:formula1>
          <xm:sqref>D14:E14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Clasif Economico</vt:lpstr>
      <vt:lpstr>CLASIFICADOR DEL GASTO</vt:lpstr>
      <vt:lpstr>Clasif Ingresos</vt:lpstr>
      <vt:lpstr>Base Datos</vt:lpstr>
      <vt:lpstr>Planes</vt:lpstr>
      <vt:lpstr>Materiales, insumos</vt:lpstr>
      <vt:lpstr>T.H</vt:lpstr>
      <vt:lpstr>T.I</vt:lpstr>
      <vt:lpstr>Plantilla Trabajo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Meryselvy MM. Mora</dc:creator>
  <cp:lastModifiedBy>Jorge JCV. Cambronero Vargas</cp:lastModifiedBy>
  <cp:lastPrinted>2022-03-08T20:56:24Z</cp:lastPrinted>
  <dcterms:created xsi:type="dcterms:W3CDTF">2022-02-09T16:24:23Z</dcterms:created>
  <dcterms:modified xsi:type="dcterms:W3CDTF">2022-06-09T20:46:55Z</dcterms:modified>
</cp:coreProperties>
</file>